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osalinda.beltre\Desktop\INVENTARIO CON CODIGOS\"/>
    </mc:Choice>
  </mc:AlternateContent>
  <xr:revisionPtr revIDLastSave="0" documentId="8_{AABC37FF-2A6B-4F0E-9692-D347B0808A38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INVENTARIO MAT. OFICINA " sheetId="1" r:id="rId1"/>
    <sheet name="INVENTARIO MATERIAL" sheetId="4" r:id="rId2"/>
    <sheet name="INVENTARIO MAT. LIMPIEZ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7" i="4" l="1"/>
  <c r="H87" i="4"/>
  <c r="H86" i="4"/>
  <c r="K86" i="4" s="1"/>
  <c r="H85" i="4"/>
  <c r="H84" i="4"/>
  <c r="K84" i="4" s="1"/>
  <c r="H83" i="4"/>
  <c r="K83" i="4" s="1"/>
  <c r="H82" i="4"/>
  <c r="K82" i="4" s="1"/>
  <c r="H81" i="4"/>
  <c r="K81" i="4" s="1"/>
  <c r="H80" i="4"/>
  <c r="K80" i="4" s="1"/>
  <c r="H79" i="4"/>
  <c r="K79" i="4" s="1"/>
  <c r="H78" i="4"/>
  <c r="K78" i="4" s="1"/>
  <c r="H77" i="4"/>
  <c r="K77" i="4" s="1"/>
  <c r="H76" i="4"/>
  <c r="K76" i="4" s="1"/>
  <c r="H75" i="4"/>
  <c r="K75" i="4" s="1"/>
  <c r="H74" i="4"/>
  <c r="K74" i="4" s="1"/>
  <c r="H73" i="4"/>
  <c r="K73" i="4" s="1"/>
  <c r="H72" i="4"/>
  <c r="K72" i="4" s="1"/>
  <c r="H71" i="4"/>
  <c r="K71" i="4" s="1"/>
  <c r="H70" i="4"/>
  <c r="K70" i="4" s="1"/>
  <c r="H69" i="4"/>
  <c r="K69" i="4" s="1"/>
  <c r="H68" i="4"/>
  <c r="K68" i="4" s="1"/>
  <c r="H67" i="4"/>
  <c r="K67" i="4" s="1"/>
  <c r="H66" i="4"/>
  <c r="K66" i="4" s="1"/>
  <c r="H65" i="4"/>
  <c r="K65" i="4" s="1"/>
  <c r="H64" i="4"/>
  <c r="K64" i="4" s="1"/>
  <c r="H63" i="4"/>
  <c r="K63" i="4" s="1"/>
  <c r="H62" i="4"/>
  <c r="K62" i="4" s="1"/>
  <c r="H61" i="4"/>
  <c r="K61" i="4" s="1"/>
  <c r="H60" i="4"/>
  <c r="K60" i="4" s="1"/>
  <c r="H59" i="4"/>
  <c r="K59" i="4" s="1"/>
  <c r="H58" i="4"/>
  <c r="K58" i="4" s="1"/>
  <c r="H57" i="4"/>
  <c r="K57" i="4" s="1"/>
  <c r="H56" i="4"/>
  <c r="K56" i="4" s="1"/>
  <c r="H55" i="4"/>
  <c r="K55" i="4" s="1"/>
  <c r="H54" i="4"/>
  <c r="K54" i="4" s="1"/>
  <c r="H53" i="4"/>
  <c r="K53" i="4" s="1"/>
  <c r="H52" i="4"/>
  <c r="K52" i="4" s="1"/>
  <c r="H51" i="4"/>
  <c r="K51" i="4" s="1"/>
  <c r="H50" i="4"/>
  <c r="K50" i="4" s="1"/>
  <c r="H49" i="4"/>
  <c r="K49" i="4" s="1"/>
  <c r="H48" i="4"/>
  <c r="K48" i="4" s="1"/>
  <c r="H47" i="4"/>
  <c r="K47" i="4" s="1"/>
  <c r="K46" i="4"/>
  <c r="H45" i="4"/>
  <c r="K45" i="4" s="1"/>
  <c r="H44" i="4"/>
  <c r="K44" i="4" s="1"/>
  <c r="H43" i="4"/>
  <c r="K43" i="4" s="1"/>
  <c r="H42" i="4"/>
  <c r="K42" i="4" s="1"/>
  <c r="H41" i="4"/>
  <c r="K41" i="4" s="1"/>
  <c r="H40" i="4"/>
  <c r="K40" i="4" s="1"/>
  <c r="H39" i="4"/>
  <c r="K39" i="4" s="1"/>
  <c r="H38" i="4"/>
  <c r="K38" i="4" s="1"/>
  <c r="H37" i="4"/>
  <c r="K37" i="4" s="1"/>
  <c r="H36" i="4"/>
  <c r="K36" i="4" s="1"/>
  <c r="H35" i="4"/>
  <c r="K35" i="4" s="1"/>
  <c r="H34" i="4"/>
  <c r="K34" i="4" s="1"/>
  <c r="H33" i="4"/>
  <c r="K33" i="4" s="1"/>
  <c r="H32" i="4"/>
  <c r="K32" i="4" s="1"/>
  <c r="H31" i="4"/>
  <c r="K31" i="4" s="1"/>
  <c r="H30" i="4"/>
  <c r="K30" i="4" s="1"/>
  <c r="H29" i="4"/>
  <c r="K29" i="4" s="1"/>
  <c r="H28" i="4"/>
  <c r="K28" i="4" s="1"/>
  <c r="H27" i="4"/>
  <c r="K27" i="4" s="1"/>
  <c r="H26" i="4"/>
  <c r="K26" i="4" s="1"/>
  <c r="H25" i="4"/>
  <c r="K25" i="4" s="1"/>
  <c r="H24" i="4"/>
  <c r="K24" i="4" s="1"/>
  <c r="H23" i="4"/>
  <c r="K23" i="4" s="1"/>
  <c r="H22" i="4"/>
  <c r="K22" i="4" s="1"/>
  <c r="H21" i="4"/>
  <c r="K21" i="4" s="1"/>
  <c r="H20" i="4"/>
  <c r="K20" i="4" s="1"/>
  <c r="H19" i="4"/>
  <c r="K19" i="4" s="1"/>
  <c r="H18" i="4"/>
  <c r="K18" i="4" s="1"/>
  <c r="H17" i="4"/>
  <c r="K17" i="4" s="1"/>
  <c r="H16" i="4"/>
  <c r="K16" i="4" s="1"/>
  <c r="H15" i="4"/>
  <c r="K15" i="4" s="1"/>
  <c r="H14" i="4"/>
  <c r="K14" i="4" s="1"/>
  <c r="K88" i="4" l="1"/>
  <c r="M47" i="3"/>
  <c r="O47" i="3" s="1"/>
  <c r="M46" i="3"/>
  <c r="O46" i="3" s="1"/>
  <c r="M45" i="3"/>
  <c r="O45" i="3" s="1"/>
  <c r="M44" i="3"/>
  <c r="O44" i="3" s="1"/>
  <c r="M43" i="3"/>
  <c r="O43" i="3" s="1"/>
  <c r="M42" i="3"/>
  <c r="O42" i="3" s="1"/>
  <c r="M41" i="3"/>
  <c r="O41" i="3" s="1"/>
  <c r="M40" i="3"/>
  <c r="O40" i="3" s="1"/>
  <c r="M39" i="3"/>
  <c r="O39" i="3" s="1"/>
  <c r="M38" i="3"/>
  <c r="O38" i="3" s="1"/>
  <c r="M37" i="3"/>
  <c r="O37" i="3" s="1"/>
  <c r="M36" i="3"/>
  <c r="O36" i="3" s="1"/>
  <c r="M35" i="3"/>
  <c r="O35" i="3" s="1"/>
  <c r="M34" i="3"/>
  <c r="O34" i="3" s="1"/>
  <c r="M33" i="3"/>
  <c r="O33" i="3" s="1"/>
  <c r="M32" i="3"/>
  <c r="O32" i="3" s="1"/>
  <c r="M31" i="3"/>
  <c r="O31" i="3" s="1"/>
  <c r="M30" i="3"/>
  <c r="O30" i="3" s="1"/>
  <c r="M29" i="3"/>
  <c r="O29" i="3" s="1"/>
  <c r="M28" i="3"/>
  <c r="O28" i="3" s="1"/>
  <c r="M27" i="3"/>
  <c r="O27" i="3" s="1"/>
  <c r="M26" i="3"/>
  <c r="O26" i="3" s="1"/>
  <c r="M25" i="3"/>
  <c r="O25" i="3" s="1"/>
  <c r="M24" i="3"/>
  <c r="O24" i="3" s="1"/>
  <c r="M23" i="3"/>
  <c r="O23" i="3" s="1"/>
  <c r="M22" i="3"/>
  <c r="O22" i="3" s="1"/>
  <c r="M21" i="3"/>
  <c r="O21" i="3" s="1"/>
  <c r="M20" i="3"/>
  <c r="O20" i="3" s="1"/>
  <c r="M19" i="3"/>
  <c r="O19" i="3" s="1"/>
  <c r="M18" i="3"/>
  <c r="O18" i="3" s="1"/>
  <c r="M17" i="3"/>
  <c r="O17" i="3" s="1"/>
  <c r="M16" i="3"/>
  <c r="O16" i="3" s="1"/>
  <c r="M15" i="3"/>
  <c r="O15" i="3" s="1"/>
  <c r="M14" i="3"/>
  <c r="O14" i="3" s="1"/>
  <c r="M13" i="3"/>
  <c r="O13" i="3" s="1"/>
  <c r="M12" i="3"/>
  <c r="O12" i="3" s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O48" i="3" l="1"/>
  <c r="K63" i="1"/>
</calcChain>
</file>

<file path=xl/sharedStrings.xml><?xml version="1.0" encoding="utf-8"?>
<sst xmlns="http://schemas.openxmlformats.org/spreadsheetml/2006/main" count="575" uniqueCount="237">
  <si>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</si>
  <si>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</si>
  <si>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</si>
  <si>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</si>
  <si>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</si>
  <si>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</si>
  <si>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MARZO</t>
  </si>
  <si>
    <t>AÑO 2026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</si>
  <si>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</si>
  <si>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</si>
  <si>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</si>
  <si>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</si>
  <si>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</si>
  <si>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</si>
  <si>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</si>
  <si>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 xml:space="preserve">INICIAL </t>
  </si>
  <si>
    <t>FINAL</t>
  </si>
  <si>
    <t>(3+4)5</t>
  </si>
  <si>
    <t>UNITARIO</t>
  </si>
  <si>
    <t>CINTA PEGANTE TRANSP.</t>
  </si>
  <si>
    <t>UNDS</t>
  </si>
  <si>
    <t>CARPETAS ACORDEON CON DIVISIONES</t>
  </si>
  <si>
    <t>CARPETA 3 ARGOLLA G.</t>
  </si>
  <si>
    <t>PORTA CINTA ADHESIVAS</t>
  </si>
  <si>
    <t>BOLIGRAFO AZUL</t>
  </si>
  <si>
    <t>CJ/12</t>
  </si>
  <si>
    <t>BOLIGRAFO NEGRO</t>
  </si>
  <si>
    <t>BOLIGRAFO ROJO</t>
  </si>
  <si>
    <t>CLIP PEQ.</t>
  </si>
  <si>
    <t>CJ/100</t>
  </si>
  <si>
    <t>CLIP GRANDE</t>
  </si>
  <si>
    <t>CORRECTOR TIPO LAPICERO</t>
  </si>
  <si>
    <t>LAPIZ CARBON</t>
  </si>
  <si>
    <t>GRAPA</t>
  </si>
  <si>
    <t>CJ/24</t>
  </si>
  <si>
    <t>TIGERA MEDIANA</t>
  </si>
  <si>
    <t>TIGERA GRANDE</t>
  </si>
  <si>
    <t>BANDITA/GOMITA</t>
  </si>
  <si>
    <t>GRAPADORA GDE.</t>
  </si>
  <si>
    <t>GRAPADORA PEQ.</t>
  </si>
  <si>
    <t>SACAGRAPA</t>
  </si>
  <si>
    <t>SACA PUNTAS</t>
  </si>
  <si>
    <t>LIBRETAS RAYADAS 8 1/2 *11</t>
  </si>
  <si>
    <t>LIBRO RECORD 500 PAG.</t>
  </si>
  <si>
    <t>TARJETA DE INVENTARIO</t>
  </si>
  <si>
    <t>MARCADORES AZUL</t>
  </si>
  <si>
    <t>MARCADORES ROJO</t>
  </si>
  <si>
    <t>CJ/10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</si>
  <si>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</si>
  <si>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</si>
  <si>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</si>
  <si>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</si>
  <si>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</si>
  <si>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</si>
  <si>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</si>
  <si>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</si>
  <si>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</si>
  <si>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RESMAS</t>
  </si>
  <si>
    <t>PAPEL BON 8 1/2X14</t>
  </si>
  <si>
    <t xml:space="preserve">PORTA LAPIZ DE METAL </t>
  </si>
  <si>
    <t xml:space="preserve">PAPEL CARBON AZUL </t>
  </si>
  <si>
    <t>PAQ.</t>
  </si>
  <si>
    <t>PAPER KRAFT CREMA</t>
  </si>
  <si>
    <t>PILA DOBLE AAA</t>
  </si>
  <si>
    <t xml:space="preserve">UNDS </t>
  </si>
  <si>
    <t>PROTECTORES DE HOJAS TRANSPARENTES</t>
  </si>
  <si>
    <t>PAPER KRAFT BLANCO</t>
  </si>
  <si>
    <t>GANCHO M Y H</t>
  </si>
  <si>
    <t>CJAS.</t>
  </si>
  <si>
    <t>POSTIN MED.</t>
  </si>
  <si>
    <t>PERFODOEA DE 3 HOYOS</t>
  </si>
  <si>
    <t>FOLDER AMARILLO</t>
  </si>
  <si>
    <t>FOLDER AMARILLO G.</t>
  </si>
  <si>
    <t>FOLDER ROJO DE 3 DIVIC.</t>
  </si>
  <si>
    <t>FOLDER VERDE</t>
  </si>
  <si>
    <t>FOLDER AZUL</t>
  </si>
  <si>
    <t>FOLDER ROJO</t>
  </si>
  <si>
    <t xml:space="preserve">CLICK BILLETEROS </t>
  </si>
  <si>
    <t xml:space="preserve">TOTAL </t>
  </si>
  <si>
    <t>Dr. Marcelino Figuereo</t>
  </si>
  <si>
    <t>Lic. Migdalia A. Vasquez</t>
  </si>
  <si>
    <t xml:space="preserve">              Director</t>
  </si>
  <si>
    <t>Administradora</t>
  </si>
  <si>
    <t xml:space="preserve">                                                                                             Inventario de Materiales Gastable</t>
  </si>
  <si>
    <t xml:space="preserve">                              ALMACEN:   DE MATERIALES</t>
  </si>
  <si>
    <t xml:space="preserve"> </t>
  </si>
  <si>
    <t xml:space="preserve">INIICAL </t>
  </si>
  <si>
    <t>LIBRO DE PARTO</t>
  </si>
  <si>
    <t>LIBRO PROC-QUIRURGICO</t>
  </si>
  <si>
    <t>LIBRO DE PERINATO</t>
  </si>
  <si>
    <t>LIBRO DE REGISTRO DE NACIMIENTO</t>
  </si>
  <si>
    <t>TARJETAS DE CITAS</t>
  </si>
  <si>
    <t>TALONARIO ENFERMERIA EMERG</t>
  </si>
  <si>
    <t>TALONARIO ENFERM. DE CIRUGIA</t>
  </si>
  <si>
    <t>RECETARIO LAB. QUIMICO</t>
  </si>
  <si>
    <t>TALONARIO TRIP. NSR/CAJA</t>
  </si>
  <si>
    <t>TALONARIO EXAMEN ORINA</t>
  </si>
  <si>
    <t>TALONARIO HEMATOLOGIA</t>
  </si>
  <si>
    <t>TALONARIO ASIG. TRAB. ENFERMERIA</t>
  </si>
  <si>
    <t>TALONARIO DE PERINATOLOGIA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</si>
  <si>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</si>
  <si>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</si>
  <si>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</si>
  <si>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</si>
  <si>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</si>
  <si>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REC. DE DATOS</t>
  </si>
  <si>
    <t>TALONARIO DE SONOGRAFIA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</si>
  <si>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</si>
  <si>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</si>
  <si>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</si>
  <si>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</si>
  <si>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</si>
  <si>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EVALUAC. PRE-ANESTESIA</t>
  </si>
  <si>
    <t>TALONARIO DE EGRESO DE SALA</t>
  </si>
  <si>
    <t>TALONARIO DE HIGUIENES Y SALUD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</si>
  <si>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</si>
  <si>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</si>
  <si>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</si>
  <si>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</si>
  <si>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</si>
  <si>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 xml:space="preserve">  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</si>
  <si>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</si>
  <si>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</si>
  <si>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</si>
  <si>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</si>
  <si>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</si>
  <si>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</si>
  <si>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</si>
  <si>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</si>
  <si>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PERIODONCIA</t>
  </si>
  <si>
    <t>TALONARIO ODONTOLOGIA</t>
  </si>
  <si>
    <t>TALONARIO FECHA CLIN. ORTODONCIA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</si>
  <si>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</si>
  <si>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</si>
  <si>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</si>
  <si>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</si>
  <si>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</si>
  <si>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</si>
  <si>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</si>
  <si>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</si>
  <si>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</si>
  <si>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</si>
  <si>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</si>
  <si>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</si>
  <si>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</si>
  <si>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</si>
  <si>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</si>
  <si>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</si>
  <si>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</si>
  <si>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 xml:space="preserve">KARDEX DE MEDICAMENTOS </t>
  </si>
  <si>
    <t>TALONARIO DE KARDEX EN AREA DE EMERGENCIA</t>
  </si>
  <si>
    <t>NUTRICION CLINICA</t>
  </si>
  <si>
    <t>SINGNOGRAMA CONTROL LIQUIDO</t>
  </si>
  <si>
    <t xml:space="preserve">SINOGRAMA </t>
  </si>
  <si>
    <t>GRAFICOS DE LIQUIDO DE PACIENTE</t>
  </si>
  <si>
    <t>UND</t>
  </si>
  <si>
    <t>GRAFICOS DE SIGNO VITALES</t>
  </si>
  <si>
    <t>ENFERMERIA UCI</t>
  </si>
  <si>
    <t>TALONARIO DEPART NEON/HJ DE BALANCE HIDRICO</t>
  </si>
  <si>
    <t>TALONARIO ENDROCRINOLOGIA H/ DE NIVELES</t>
  </si>
  <si>
    <t>TALONARIO VERIFICACION SEGURIDAD CIRUGIA</t>
  </si>
  <si>
    <t xml:space="preserve">PAPA NICOLAO </t>
  </si>
  <si>
    <t xml:space="preserve">BLOCK DE 4 HOJAS </t>
  </si>
  <si>
    <t xml:space="preserve">                                                                                             Inventario de Materiales Gastable de Limpieza</t>
  </si>
  <si>
    <t xml:space="preserve">                                      ALMACEN:   DE MATERIALES DE LIMPIEZA</t>
  </si>
  <si>
    <t xml:space="preserve">   ESTABLECIMIENTO: HOSPITAL MATERNO DRA. EVANGELINA RODRIGUEZ  REGION: 0</t>
  </si>
  <si>
    <t xml:space="preserve">INICAL </t>
  </si>
  <si>
    <t>CLORO MACIEL</t>
  </si>
  <si>
    <t>GLS</t>
  </si>
  <si>
    <t>CLORO GRANULADO</t>
  </si>
  <si>
    <t>CUBETA</t>
  </si>
  <si>
    <t>JABON DE CUABA</t>
  </si>
  <si>
    <t>MISTOLIN</t>
  </si>
  <si>
    <t>DETERGENTE EN POLVO</t>
  </si>
  <si>
    <t>SACO</t>
  </si>
  <si>
    <t>SUAVISANTE</t>
  </si>
  <si>
    <t>PH SCOTT/PLIEGO</t>
  </si>
  <si>
    <t>FALDO/12</t>
  </si>
  <si>
    <t xml:space="preserve">PAPEL TOALLA SCOTT </t>
  </si>
  <si>
    <t>FALDO/6</t>
  </si>
  <si>
    <t>FUNDA 55GLS</t>
  </si>
  <si>
    <t>FUNDA 30GLS</t>
  </si>
  <si>
    <t>PAQ. 100</t>
  </si>
  <si>
    <t>FUNDA NO.6</t>
  </si>
  <si>
    <t>FUNDA NO.4</t>
  </si>
  <si>
    <t>FUNDA NO.2</t>
  </si>
  <si>
    <t>FUNDA 55 GLS ROJA</t>
  </si>
  <si>
    <t>FUNDA 30 GLS ROJAS</t>
  </si>
  <si>
    <t>ESCOBILLA DE BAÑO</t>
  </si>
  <si>
    <t xml:space="preserve">ESCOBA </t>
  </si>
  <si>
    <t>SUAPE DE PISO</t>
  </si>
  <si>
    <t>BRILLO VERDE</t>
  </si>
  <si>
    <t>PALA DE RECOGER BASURA</t>
  </si>
  <si>
    <t>DESTUPIDOR DE INODORO</t>
  </si>
  <si>
    <t xml:space="preserve">MOPAS </t>
  </si>
  <si>
    <t>DISPENSADORES DE ALCOHOL</t>
  </si>
  <si>
    <t>DW-40 DE</t>
  </si>
  <si>
    <t>VINAGRE DE LIMPIEZA</t>
  </si>
  <si>
    <t xml:space="preserve">LANILLAS </t>
  </si>
  <si>
    <t>YARDAS</t>
  </si>
  <si>
    <t xml:space="preserve">JABON DE FREGAR </t>
  </si>
  <si>
    <t>GUANTES NEGRO DE LAVAR</t>
  </si>
  <si>
    <t>UND/2</t>
  </si>
  <si>
    <t>GUANTES AMARILLO DE MANO</t>
  </si>
  <si>
    <t>LANILLA MICROFIBRA</t>
  </si>
  <si>
    <t xml:space="preserve">BOTELLAS DISPENSANDOR </t>
  </si>
  <si>
    <t>DESGRASANTE GALON</t>
  </si>
  <si>
    <t xml:space="preserve">AMBIENTADOR GLADE </t>
  </si>
  <si>
    <t>BRILLO GORDO</t>
  </si>
  <si>
    <t>BRILLO</t>
  </si>
  <si>
    <t>ANTIBACTERIAL</t>
  </si>
  <si>
    <t>(01-03-2026)- (31-03-2026)</t>
  </si>
  <si>
    <t xml:space="preserve">         Lic. Victor Rafael Jimenez</t>
  </si>
  <si>
    <t xml:space="preserve">       Enc. Almacen No Hospitalario</t>
  </si>
  <si>
    <t xml:space="preserve">           Enc. Almacen No Hospitalario</t>
  </si>
  <si>
    <t xml:space="preserve">                Lic. Victor Rafael Jimenez</t>
  </si>
  <si>
    <t xml:space="preserve">            Lic. Victor Rafael Jimenez</t>
  </si>
  <si>
    <t xml:space="preserve">        Enc. Almacen No Hospitalario</t>
  </si>
  <si>
    <t xml:space="preserve">            Administradora</t>
  </si>
  <si>
    <t>REMOVEDOR MANCHAS DECALIN</t>
  </si>
  <si>
    <t>Código</t>
  </si>
  <si>
    <t>Cuenta presupuestaria</t>
  </si>
  <si>
    <t>2.3.9.2.01 - Utiles de escritorio, oficina informática y de enseñanza</t>
  </si>
  <si>
    <t>2.3.9.2.01</t>
  </si>
  <si>
    <t>2.3.9.2.02</t>
  </si>
  <si>
    <t xml:space="preserve">2.3.9.2.01 </t>
  </si>
  <si>
    <t>2.3.3.1.01 - Papel de escritorio</t>
  </si>
  <si>
    <t>2.3.3.1.01</t>
  </si>
  <si>
    <t xml:space="preserve">2.3.3.1.01 </t>
  </si>
  <si>
    <t>2.3.3.2.01 - Productos de papel y cartón</t>
  </si>
  <si>
    <t xml:space="preserve">2.3.9.6.01 </t>
  </si>
  <si>
    <t xml:space="preserve">2.2.2.2.01 </t>
  </si>
  <si>
    <t>2.3.7.2.99</t>
  </si>
  <si>
    <t>2.3.9.1.01</t>
  </si>
  <si>
    <t xml:space="preserve">2.3.3.2.01 </t>
  </si>
  <si>
    <t xml:space="preserve">2.3.9.1.01 </t>
  </si>
  <si>
    <t xml:space="preserve">2.3.7.2.03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</si>
</sst>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charset val="134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8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1"/>
      <color theme="1"/>
      <name val="Calibri"/>
      <family val="2"/>
    </font>
    <font>
      <sz val="11"/>
      <name val="Calibri"/>
      <family val="2"/>
      <charset val="1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D9D9D9"/>
      </patternFill>
    </fill>
    <fill>
      <patternFill patternType="solid">
        <fgColor theme="0" tint="-0.14999847407452621"/>
        <bgColor rgb="FFC6EF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4" fontId="0" fillId="0" borderId="1" xfId="0" applyNumberFormat="1" applyBorder="1"/>
    <xf numFmtId="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5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8" fillId="0" borderId="1" xfId="1" applyFont="1" applyFill="1" applyBorder="1" applyProtection="1"/>
    <xf numFmtId="0" fontId="8" fillId="0" borderId="1" xfId="0" applyFont="1" applyBorder="1"/>
    <xf numFmtId="4" fontId="8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0" xfId="0" applyNumberFormat="1" applyFont="1"/>
    <xf numFmtId="43" fontId="0" fillId="0" borderId="1" xfId="2" applyFont="1" applyBorder="1" applyAlignment="1" applyProtection="1"/>
    <xf numFmtId="43" fontId="8" fillId="0" borderId="1" xfId="2" applyFont="1" applyFill="1" applyBorder="1" applyAlignment="1" applyProtection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6" fillId="0" borderId="4" xfId="0" applyFont="1" applyBorder="1"/>
    <xf numFmtId="0" fontId="0" fillId="0" borderId="2" xfId="0" applyBorder="1" applyAlignment="1">
      <alignment horizontal="center"/>
    </xf>
    <xf numFmtId="4" fontId="0" fillId="0" borderId="0" xfId="0" applyNumberFormat="1"/>
    <xf numFmtId="0" fontId="7" fillId="0" borderId="1" xfId="0" applyFont="1" applyBorder="1"/>
    <xf numFmtId="0" fontId="0" fillId="0" borderId="1" xfId="0" applyBorder="1" applyAlignment="1">
      <alignment horizontal="left"/>
    </xf>
    <xf numFmtId="0" fontId="7" fillId="0" borderId="7" xfId="0" applyFont="1" applyBorder="1"/>
    <xf numFmtId="0" fontId="0" fillId="0" borderId="7" xfId="0" applyBorder="1"/>
    <xf numFmtId="0" fontId="8" fillId="0" borderId="7" xfId="1" applyFont="1" applyFill="1" applyBorder="1" applyProtection="1"/>
    <xf numFmtId="0" fontId="0" fillId="0" borderId="3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/>
    <xf numFmtId="0" fontId="7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8" xfId="0" applyFont="1" applyBorder="1"/>
    <xf numFmtId="0" fontId="2" fillId="3" borderId="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0000000}"/>
    <cellStyle name="Millares" xfId="2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217800</xdr:colOff>
      <xdr:row>5</xdr:row>
      <xdr:rowOff>129240</xdr:rowOff>
    </xdr:from>
    <xdr:to>
      <xdr:col>10</xdr:col>
      <xdr:colOff>994680</xdr:colOff>
      <xdr:row>7</xdr:row>
      <xdr:rowOff>185400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566120" y="1081800"/>
          <a:ext cx="77688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192971</xdr:colOff>
      <xdr:row>74</xdr:row>
      <xdr:rowOff>179854</xdr:rowOff>
    </xdr:from>
    <xdr:to>
      <xdr:col>14</xdr:col>
      <xdr:colOff>132581</xdr:colOff>
      <xdr:row>79</xdr:row>
      <xdr:rowOff>155014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879896" y="14219704"/>
          <a:ext cx="1463610" cy="9276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74838</xdr:colOff>
      <xdr:row>0</xdr:row>
      <xdr:rowOff>0</xdr:rowOff>
    </xdr:from>
    <xdr:to>
      <xdr:col>4</xdr:col>
      <xdr:colOff>110218</xdr:colOff>
      <xdr:row>4</xdr:row>
      <xdr:rowOff>88446</xdr:rowOff>
    </xdr:to>
    <xdr:pic>
      <xdr:nvPicPr>
        <xdr:cNvPr id="4" name="Imagen 3" descr="HOSPITAL-MATERNO-DRA.-EVANGELINA-RODRiGUEZ-02  logo 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4838" y="0"/>
          <a:ext cx="2952751" cy="8096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352440</xdr:colOff>
      <xdr:row>0</xdr:row>
      <xdr:rowOff>170088</xdr:rowOff>
    </xdr:from>
    <xdr:to>
      <xdr:col>4</xdr:col>
      <xdr:colOff>337457</xdr:colOff>
      <xdr:row>5</xdr:row>
      <xdr:rowOff>3959</xdr:rowOff>
    </xdr:to>
    <xdr:pic>
      <xdr:nvPicPr>
        <xdr:cNvPr id="2" name="Imagen 3" descr="HOSPITAL-MATERNO-DRA.-EVANGELINA-RODRiGUEZ-02  logo (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2440" y="170088"/>
          <a:ext cx="3661667" cy="786371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182520</xdr:colOff>
      <xdr:row>6</xdr:row>
      <xdr:rowOff>135000</xdr:rowOff>
    </xdr:from>
    <xdr:to>
      <xdr:col>10</xdr:col>
      <xdr:colOff>938520</xdr:colOff>
      <xdr:row>9</xdr:row>
      <xdr:rowOff>147240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1070" y="1382775"/>
          <a:ext cx="756000" cy="5837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455520</xdr:colOff>
      <xdr:row>118</xdr:row>
      <xdr:rowOff>92085</xdr:rowOff>
    </xdr:from>
    <xdr:to>
      <xdr:col>11</xdr:col>
      <xdr:colOff>158565</xdr:colOff>
      <xdr:row>123</xdr:row>
      <xdr:rowOff>67605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199220" y="22866360"/>
          <a:ext cx="1455645" cy="9280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279000</xdr:colOff>
      <xdr:row>0</xdr:row>
      <xdr:rowOff>0</xdr:rowOff>
    </xdr:from>
    <xdr:to>
      <xdr:col>8</xdr:col>
      <xdr:colOff>489855</xdr:colOff>
      <xdr:row>4</xdr:row>
      <xdr:rowOff>70920</xdr:rowOff>
    </xdr:to>
    <xdr:pic>
      <xdr:nvPicPr>
        <xdr:cNvPr id="6" name="Imagen 2" descr="HOSPITAL-MATERNO-DRA.-EVANGELINA-RODRiGUEZ-02  logo (1)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9000" y="0"/>
          <a:ext cx="4419720" cy="83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466905</xdr:colOff>
      <xdr:row>54</xdr:row>
      <xdr:rowOff>142875</xdr:rowOff>
    </xdr:from>
    <xdr:to>
      <xdr:col>15</xdr:col>
      <xdr:colOff>242415</xdr:colOff>
      <xdr:row>58</xdr:row>
      <xdr:rowOff>76201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553380" y="10544175"/>
          <a:ext cx="1461435" cy="69532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137550</xdr:colOff>
      <xdr:row>1</xdr:row>
      <xdr:rowOff>99195</xdr:rowOff>
    </xdr:from>
    <xdr:to>
      <xdr:col>14</xdr:col>
      <xdr:colOff>846390</xdr:colOff>
      <xdr:row>4</xdr:row>
      <xdr:rowOff>75075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28925" y="289695"/>
          <a:ext cx="708840" cy="5473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2"/>
  <sheetViews>
    <sheetView topLeftCell="B1" zoomScaleNormal="100" workbookViewId="0">
      <selection activeCell="K72" sqref="A1:K72"/>
    </sheetView>
  </sheetViews>
  <sheetFormatPr baseColWidth="10" defaultColWidth="11.42578125" defaultRowHeight="15"/>
  <cols>
    <col min="1" max="1" width="6" hidden="1" customWidth="1"/>
    <col min="2" max="2" width="9.42578125" customWidth="1"/>
    <col min="3" max="3" width="10.140625" customWidth="1"/>
    <col min="4" max="4" width="43.7109375" customWidth="1"/>
    <col min="5" max="5" width="12.85546875" customWidth="1"/>
    <col min="8" max="8" width="11.85546875" customWidth="1"/>
    <col min="9" max="9" width="12.5703125" customWidth="1"/>
    <col min="11" max="11" width="18.5703125" customWidth="1"/>
  </cols>
  <sheetData>
    <row r="2" spans="2:11" ht="12" customHeight="1"/>
    <row r="5" spans="2:11">
      <c r="D5" t="s">
        <v>0</v>
      </c>
    </row>
    <row r="6" spans="2:11">
      <c r="D6" s="1"/>
      <c r="E6" s="1"/>
      <c r="F6" s="1"/>
      <c r="G6" s="1"/>
      <c r="H6" s="1"/>
      <c r="I6" s="63" t="s">
        <v>211</v>
      </c>
      <c r="J6" s="63"/>
      <c r="K6" s="64"/>
    </row>
    <row r="7" spans="2:11">
      <c r="D7" s="1" t="s">
        <v>1</v>
      </c>
      <c r="E7" s="1"/>
      <c r="F7" s="1"/>
      <c r="G7" s="1"/>
      <c r="H7" s="1"/>
      <c r="I7" s="1"/>
      <c r="J7" s="2"/>
      <c r="K7" s="64"/>
    </row>
    <row r="8" spans="2:11">
      <c r="D8" s="1" t="s">
        <v>2</v>
      </c>
      <c r="E8" s="1"/>
      <c r="F8" s="1"/>
      <c r="G8" s="1"/>
      <c r="H8" s="1"/>
      <c r="I8" s="1"/>
      <c r="J8" s="2"/>
      <c r="K8" s="64"/>
    </row>
    <row r="9" spans="2:11">
      <c r="D9" s="3" t="s">
        <v>3</v>
      </c>
      <c r="E9" s="3" t="s">
        <v>4</v>
      </c>
      <c r="F9" s="3"/>
      <c r="G9" s="3" t="s">
        <v>5</v>
      </c>
      <c r="H9" s="3" t="s">
        <v>6</v>
      </c>
      <c r="I9" s="3" t="s">
        <v>7</v>
      </c>
      <c r="J9" s="2"/>
      <c r="K9" s="64"/>
    </row>
    <row r="10" spans="2:11">
      <c r="B10" s="4"/>
      <c r="C10" s="4"/>
      <c r="D10" s="4"/>
      <c r="E10" s="4"/>
      <c r="F10" s="4"/>
      <c r="G10" s="4"/>
      <c r="H10" s="4"/>
      <c r="I10" s="4" t="s">
        <v>8</v>
      </c>
      <c r="J10" s="4"/>
      <c r="K10" s="5" t="s">
        <v>9</v>
      </c>
    </row>
    <row r="11" spans="2:11" ht="15" customHeight="1">
      <c r="B11" s="61" t="s">
        <v>220</v>
      </c>
      <c r="C11" s="61" t="s">
        <v>221</v>
      </c>
      <c r="D11" s="54" t="s">
        <v>10</v>
      </c>
      <c r="E11" s="54" t="s">
        <v>11</v>
      </c>
      <c r="F11" s="4" t="s">
        <v>12</v>
      </c>
      <c r="G11" s="54" t="s">
        <v>13</v>
      </c>
      <c r="H11" s="4" t="s">
        <v>12</v>
      </c>
      <c r="I11" s="4" t="s">
        <v>14</v>
      </c>
      <c r="J11" s="4" t="s">
        <v>9</v>
      </c>
      <c r="K11" s="4" t="s">
        <v>8</v>
      </c>
    </row>
    <row r="12" spans="2:11">
      <c r="B12" s="62"/>
      <c r="C12" s="62"/>
      <c r="D12" s="54"/>
      <c r="E12" s="54"/>
      <c r="F12" s="4" t="s">
        <v>15</v>
      </c>
      <c r="G12" s="54"/>
      <c r="H12" s="4" t="s">
        <v>16</v>
      </c>
      <c r="I12" s="4" t="s">
        <v>17</v>
      </c>
      <c r="J12" s="4" t="s">
        <v>18</v>
      </c>
      <c r="K12" s="4"/>
    </row>
    <row r="13" spans="2:11">
      <c r="B13" s="28">
        <v>43202002</v>
      </c>
      <c r="C13" s="28" t="s">
        <v>222</v>
      </c>
      <c r="D13" s="29" t="s">
        <v>19</v>
      </c>
      <c r="E13" s="1" t="s">
        <v>20</v>
      </c>
      <c r="F13" s="1">
        <v>93</v>
      </c>
      <c r="G13" s="1"/>
      <c r="H13" s="1">
        <f>+G13+F13-I13</f>
        <v>71</v>
      </c>
      <c r="I13" s="1">
        <v>22</v>
      </c>
      <c r="J13" s="1">
        <v>173</v>
      </c>
      <c r="K13" s="6">
        <f>+J13*H13</f>
        <v>12283</v>
      </c>
    </row>
    <row r="14" spans="2:11">
      <c r="B14" s="28">
        <v>44122003</v>
      </c>
      <c r="C14" s="28" t="s">
        <v>223</v>
      </c>
      <c r="D14" s="29" t="s">
        <v>21</v>
      </c>
      <c r="E14" s="1" t="s">
        <v>20</v>
      </c>
      <c r="F14" s="1">
        <v>28</v>
      </c>
      <c r="G14" s="1"/>
      <c r="H14" s="1">
        <f>+F14+G14-I14</f>
        <v>28</v>
      </c>
      <c r="I14" s="1"/>
      <c r="J14" s="1">
        <v>932.2</v>
      </c>
      <c r="K14" s="6">
        <f>+H14*J14</f>
        <v>26101.600000000002</v>
      </c>
    </row>
    <row r="15" spans="2:11">
      <c r="B15" s="28">
        <v>44122003</v>
      </c>
      <c r="C15" s="28" t="s">
        <v>223</v>
      </c>
      <c r="D15" s="29" t="s">
        <v>22</v>
      </c>
      <c r="E15" s="1" t="s">
        <v>20</v>
      </c>
      <c r="F15" s="1">
        <v>112</v>
      </c>
      <c r="G15" s="1"/>
      <c r="H15" s="1">
        <f>+F15+G15-I15</f>
        <v>81</v>
      </c>
      <c r="I15" s="1">
        <v>31</v>
      </c>
      <c r="J15" s="1">
        <v>435</v>
      </c>
      <c r="K15" s="6">
        <f>+H15*J15</f>
        <v>35235</v>
      </c>
    </row>
    <row r="16" spans="2:11">
      <c r="B16" s="28">
        <v>44121605</v>
      </c>
      <c r="C16" s="28" t="s">
        <v>223</v>
      </c>
      <c r="D16" s="29" t="s">
        <v>23</v>
      </c>
      <c r="E16" s="1" t="s">
        <v>20</v>
      </c>
      <c r="F16" s="1">
        <v>94</v>
      </c>
      <c r="G16" s="1"/>
      <c r="H16" s="1">
        <f>+F16+G16-I16</f>
        <v>94</v>
      </c>
      <c r="I16" s="1"/>
      <c r="J16" s="1">
        <v>116.1</v>
      </c>
      <c r="K16" s="6">
        <f>+H16*J16</f>
        <v>10913.4</v>
      </c>
    </row>
    <row r="17" spans="2:11">
      <c r="B17" s="28">
        <v>44121701</v>
      </c>
      <c r="C17" s="28" t="s">
        <v>224</v>
      </c>
      <c r="D17" s="29" t="s">
        <v>24</v>
      </c>
      <c r="E17" s="1" t="s">
        <v>25</v>
      </c>
      <c r="F17" s="1">
        <v>191.8</v>
      </c>
      <c r="G17" s="1"/>
      <c r="H17" s="1">
        <f>+F17+G17-I17</f>
        <v>164.8</v>
      </c>
      <c r="I17" s="1">
        <v>27</v>
      </c>
      <c r="J17" s="1">
        <v>260</v>
      </c>
      <c r="K17" s="6">
        <f>+H17*J17</f>
        <v>42848</v>
      </c>
    </row>
    <row r="18" spans="2:11">
      <c r="B18" s="28">
        <v>44121701</v>
      </c>
      <c r="C18" s="28" t="s">
        <v>224</v>
      </c>
      <c r="D18" s="30" t="s">
        <v>26</v>
      </c>
      <c r="E18" s="1" t="s">
        <v>25</v>
      </c>
      <c r="F18" s="1">
        <v>92.29</v>
      </c>
      <c r="G18" s="1"/>
      <c r="H18" s="1">
        <f>+G18+F18-I18</f>
        <v>86.29</v>
      </c>
      <c r="I18" s="1">
        <v>6</v>
      </c>
      <c r="J18" s="1">
        <v>145</v>
      </c>
      <c r="K18" s="6">
        <f t="shared" ref="K18:K49" si="0">+J18*H18</f>
        <v>12512.050000000001</v>
      </c>
    </row>
    <row r="19" spans="2:11">
      <c r="B19" s="28">
        <v>44121701</v>
      </c>
      <c r="C19" s="28" t="s">
        <v>224</v>
      </c>
      <c r="D19" s="30" t="s">
        <v>27</v>
      </c>
      <c r="E19" s="1" t="s">
        <v>25</v>
      </c>
      <c r="F19" s="1">
        <v>93.39</v>
      </c>
      <c r="G19" s="1"/>
      <c r="H19" s="1">
        <f>+G19+F19-I19</f>
        <v>89.39</v>
      </c>
      <c r="I19" s="1">
        <v>4</v>
      </c>
      <c r="J19" s="1">
        <v>145</v>
      </c>
      <c r="K19" s="6">
        <f t="shared" si="0"/>
        <v>12961.55</v>
      </c>
    </row>
    <row r="20" spans="2:11">
      <c r="B20" s="28">
        <v>44111611</v>
      </c>
      <c r="C20" s="28" t="s">
        <v>225</v>
      </c>
      <c r="D20" s="29" t="s">
        <v>28</v>
      </c>
      <c r="E20" s="1" t="s">
        <v>29</v>
      </c>
      <c r="F20" s="1">
        <v>146</v>
      </c>
      <c r="G20" s="1"/>
      <c r="H20" s="1">
        <f t="shared" ref="H20:H49" si="1">+F20+G20-I20</f>
        <v>134</v>
      </c>
      <c r="I20" s="1">
        <v>12</v>
      </c>
      <c r="J20" s="1">
        <v>60.76</v>
      </c>
      <c r="K20" s="6">
        <f t="shared" si="0"/>
        <v>8141.84</v>
      </c>
    </row>
    <row r="21" spans="2:11">
      <c r="B21" s="28">
        <v>44111611</v>
      </c>
      <c r="C21" s="28" t="s">
        <v>225</v>
      </c>
      <c r="D21" s="30" t="s">
        <v>30</v>
      </c>
      <c r="E21" s="1" t="s">
        <v>29</v>
      </c>
      <c r="F21" s="1">
        <v>230</v>
      </c>
      <c r="G21" s="1"/>
      <c r="H21" s="1">
        <f t="shared" si="1"/>
        <v>216</v>
      </c>
      <c r="I21" s="1">
        <v>14</v>
      </c>
      <c r="J21" s="1">
        <v>60.76</v>
      </c>
      <c r="K21" s="6">
        <f t="shared" si="0"/>
        <v>13124.16</v>
      </c>
    </row>
    <row r="22" spans="2:11">
      <c r="B22" s="28">
        <v>44121804</v>
      </c>
      <c r="C22" s="28" t="s">
        <v>225</v>
      </c>
      <c r="D22" s="30" t="s">
        <v>31</v>
      </c>
      <c r="E22" s="1" t="s">
        <v>20</v>
      </c>
      <c r="F22" s="1">
        <v>102</v>
      </c>
      <c r="G22" s="1"/>
      <c r="H22" s="1">
        <f t="shared" si="1"/>
        <v>76</v>
      </c>
      <c r="I22" s="1">
        <v>26</v>
      </c>
      <c r="J22" s="1">
        <v>550</v>
      </c>
      <c r="K22" s="6">
        <f t="shared" si="0"/>
        <v>41800</v>
      </c>
    </row>
    <row r="23" spans="2:11">
      <c r="B23" s="28">
        <v>44121706</v>
      </c>
      <c r="C23" s="28" t="s">
        <v>225</v>
      </c>
      <c r="D23" s="30" t="s">
        <v>32</v>
      </c>
      <c r="E23" s="1" t="s">
        <v>25</v>
      </c>
      <c r="F23" s="1">
        <v>73.900000000000006</v>
      </c>
      <c r="G23" s="1"/>
      <c r="H23" s="1">
        <f t="shared" si="1"/>
        <v>56.800000000000004</v>
      </c>
      <c r="I23" s="1">
        <v>17.100000000000001</v>
      </c>
      <c r="J23" s="1">
        <v>300</v>
      </c>
      <c r="K23" s="6">
        <f t="shared" si="0"/>
        <v>17040</v>
      </c>
    </row>
    <row r="24" spans="2:11">
      <c r="B24" s="28">
        <v>44121615</v>
      </c>
      <c r="C24" s="28" t="s">
        <v>225</v>
      </c>
      <c r="D24" s="29" t="s">
        <v>33</v>
      </c>
      <c r="E24" s="1" t="s">
        <v>34</v>
      </c>
      <c r="F24" s="1">
        <v>189</v>
      </c>
      <c r="G24" s="1"/>
      <c r="H24" s="1">
        <f t="shared" si="1"/>
        <v>159</v>
      </c>
      <c r="I24" s="1">
        <v>30</v>
      </c>
      <c r="J24" s="1">
        <v>70.2</v>
      </c>
      <c r="K24" s="6">
        <f t="shared" si="0"/>
        <v>11161.800000000001</v>
      </c>
    </row>
    <row r="25" spans="2:11">
      <c r="B25" s="28">
        <v>44121618</v>
      </c>
      <c r="C25" s="28" t="s">
        <v>225</v>
      </c>
      <c r="D25" s="30" t="s">
        <v>35</v>
      </c>
      <c r="E25" s="1" t="s">
        <v>20</v>
      </c>
      <c r="F25" s="1">
        <v>59</v>
      </c>
      <c r="G25" s="1"/>
      <c r="H25" s="1">
        <f t="shared" si="1"/>
        <v>49</v>
      </c>
      <c r="I25" s="1">
        <v>10</v>
      </c>
      <c r="J25" s="1">
        <v>118.51</v>
      </c>
      <c r="K25" s="6">
        <f t="shared" si="0"/>
        <v>5806.9900000000007</v>
      </c>
    </row>
    <row r="26" spans="2:11">
      <c r="B26" s="28">
        <v>44121618</v>
      </c>
      <c r="C26" s="28" t="s">
        <v>225</v>
      </c>
      <c r="D26" s="30" t="s">
        <v>36</v>
      </c>
      <c r="E26" s="1" t="s">
        <v>20</v>
      </c>
      <c r="F26" s="1">
        <v>67</v>
      </c>
      <c r="G26" s="1"/>
      <c r="H26" s="1">
        <f t="shared" si="1"/>
        <v>55</v>
      </c>
      <c r="I26" s="1">
        <v>12</v>
      </c>
      <c r="J26" s="1">
        <v>142.63</v>
      </c>
      <c r="K26" s="6">
        <f t="shared" si="0"/>
        <v>7844.65</v>
      </c>
    </row>
    <row r="27" spans="2:11">
      <c r="B27" s="28">
        <v>44103122</v>
      </c>
      <c r="C27" s="28" t="s">
        <v>225</v>
      </c>
      <c r="D27" s="29" t="s">
        <v>37</v>
      </c>
      <c r="E27" s="1" t="s">
        <v>29</v>
      </c>
      <c r="F27" s="1">
        <v>141</v>
      </c>
      <c r="G27" s="1"/>
      <c r="H27" s="1">
        <f t="shared" si="1"/>
        <v>128</v>
      </c>
      <c r="I27" s="1">
        <v>13</v>
      </c>
      <c r="J27" s="1">
        <v>40.5</v>
      </c>
      <c r="K27" s="6">
        <f t="shared" si="0"/>
        <v>5184</v>
      </c>
    </row>
    <row r="28" spans="2:11">
      <c r="B28" s="28">
        <v>44121615</v>
      </c>
      <c r="C28" s="28" t="s">
        <v>225</v>
      </c>
      <c r="D28" s="30" t="s">
        <v>38</v>
      </c>
      <c r="E28" s="1" t="s">
        <v>20</v>
      </c>
      <c r="F28" s="1">
        <v>49</v>
      </c>
      <c r="G28" s="1"/>
      <c r="H28" s="1">
        <f t="shared" si="1"/>
        <v>39</v>
      </c>
      <c r="I28" s="1">
        <v>10</v>
      </c>
      <c r="J28" s="1">
        <v>500</v>
      </c>
      <c r="K28" s="6">
        <f t="shared" si="0"/>
        <v>19500</v>
      </c>
    </row>
    <row r="29" spans="2:11">
      <c r="B29" s="28">
        <v>44121615</v>
      </c>
      <c r="C29" s="28" t="s">
        <v>225</v>
      </c>
      <c r="D29" s="30" t="s">
        <v>39</v>
      </c>
      <c r="E29" s="1" t="s">
        <v>20</v>
      </c>
      <c r="F29" s="1">
        <v>44</v>
      </c>
      <c r="G29" s="1"/>
      <c r="H29" s="1">
        <f t="shared" si="1"/>
        <v>35</v>
      </c>
      <c r="I29" s="1">
        <v>9</v>
      </c>
      <c r="J29" s="1">
        <v>450</v>
      </c>
      <c r="K29" s="6">
        <f t="shared" si="0"/>
        <v>15750</v>
      </c>
    </row>
    <row r="30" spans="2:11">
      <c r="B30" s="28">
        <v>44121613</v>
      </c>
      <c r="C30" s="28" t="s">
        <v>225</v>
      </c>
      <c r="D30" s="29" t="s">
        <v>40</v>
      </c>
      <c r="E30" s="1" t="s">
        <v>20</v>
      </c>
      <c r="F30" s="1">
        <v>92</v>
      </c>
      <c r="G30" s="1"/>
      <c r="H30" s="1">
        <f t="shared" si="1"/>
        <v>82</v>
      </c>
      <c r="I30" s="1">
        <v>10</v>
      </c>
      <c r="J30" s="1">
        <v>26</v>
      </c>
      <c r="K30" s="6">
        <f t="shared" si="0"/>
        <v>2132</v>
      </c>
    </row>
    <row r="31" spans="2:11">
      <c r="B31" s="28">
        <v>44121619</v>
      </c>
      <c r="C31" s="28" t="s">
        <v>225</v>
      </c>
      <c r="D31" s="29" t="s">
        <v>41</v>
      </c>
      <c r="E31" s="1" t="s">
        <v>20</v>
      </c>
      <c r="F31" s="1">
        <v>49</v>
      </c>
      <c r="G31" s="1"/>
      <c r="H31" s="1">
        <f t="shared" si="1"/>
        <v>47</v>
      </c>
      <c r="I31" s="1">
        <v>2</v>
      </c>
      <c r="J31" s="1">
        <v>4.24</v>
      </c>
      <c r="K31" s="6">
        <f t="shared" si="0"/>
        <v>199.28</v>
      </c>
    </row>
    <row r="32" spans="2:11">
      <c r="B32" s="28">
        <v>44112001</v>
      </c>
      <c r="C32" s="28" t="s">
        <v>225</v>
      </c>
      <c r="D32" s="30" t="s">
        <v>42</v>
      </c>
      <c r="E32" s="1" t="s">
        <v>20</v>
      </c>
      <c r="F32" s="1">
        <v>56</v>
      </c>
      <c r="G32" s="1"/>
      <c r="H32" s="1">
        <f t="shared" si="1"/>
        <v>56</v>
      </c>
      <c r="I32" s="1"/>
      <c r="J32" s="1">
        <v>72.709999999999994</v>
      </c>
      <c r="K32" s="6">
        <f t="shared" si="0"/>
        <v>4071.7599999999998</v>
      </c>
    </row>
    <row r="33" spans="2:11">
      <c r="B33" s="28">
        <v>14111526</v>
      </c>
      <c r="C33" s="28" t="s">
        <v>223</v>
      </c>
      <c r="D33" s="31" t="s">
        <v>43</v>
      </c>
      <c r="E33" s="14" t="s">
        <v>20</v>
      </c>
      <c r="F33" s="14">
        <v>137</v>
      </c>
      <c r="G33" s="14"/>
      <c r="H33" s="15">
        <f t="shared" si="1"/>
        <v>124</v>
      </c>
      <c r="I33" s="14">
        <v>13</v>
      </c>
      <c r="J33" s="14">
        <v>600</v>
      </c>
      <c r="K33" s="16">
        <f t="shared" si="0"/>
        <v>74400</v>
      </c>
    </row>
    <row r="34" spans="2:11">
      <c r="B34" s="28">
        <v>44103205</v>
      </c>
      <c r="C34" s="28" t="s">
        <v>223</v>
      </c>
      <c r="D34" s="30" t="s">
        <v>44</v>
      </c>
      <c r="E34" s="1" t="s">
        <v>20</v>
      </c>
      <c r="F34" s="1">
        <v>3400</v>
      </c>
      <c r="G34" s="1"/>
      <c r="H34" s="1">
        <f t="shared" si="1"/>
        <v>3400</v>
      </c>
      <c r="I34" s="1"/>
      <c r="J34" s="1">
        <v>4.5999999999999996</v>
      </c>
      <c r="K34" s="6">
        <f t="shared" si="0"/>
        <v>15639.999999999998</v>
      </c>
    </row>
    <row r="35" spans="2:11">
      <c r="B35" s="28">
        <v>44121716</v>
      </c>
      <c r="C35" s="28" t="s">
        <v>223</v>
      </c>
      <c r="D35" s="30" t="s">
        <v>45</v>
      </c>
      <c r="E35" s="1" t="s">
        <v>25</v>
      </c>
      <c r="F35" s="1">
        <v>28.7</v>
      </c>
      <c r="G35" s="1"/>
      <c r="H35" s="1">
        <f t="shared" si="1"/>
        <v>22</v>
      </c>
      <c r="I35" s="1">
        <v>6.7</v>
      </c>
      <c r="J35" s="1">
        <v>390</v>
      </c>
      <c r="K35" s="6">
        <f t="shared" si="0"/>
        <v>8580</v>
      </c>
    </row>
    <row r="36" spans="2:11">
      <c r="B36" s="28">
        <v>44121716</v>
      </c>
      <c r="C36" s="28" t="s">
        <v>223</v>
      </c>
      <c r="D36" s="30" t="s">
        <v>46</v>
      </c>
      <c r="E36" s="1" t="s">
        <v>47</v>
      </c>
      <c r="F36" s="1">
        <v>25.5</v>
      </c>
      <c r="G36" s="1"/>
      <c r="H36" s="1">
        <f t="shared" si="1"/>
        <v>19.7</v>
      </c>
      <c r="I36" s="1">
        <v>5.8</v>
      </c>
      <c r="J36" s="1">
        <v>390</v>
      </c>
      <c r="K36" s="6">
        <f t="shared" si="0"/>
        <v>7683</v>
      </c>
    </row>
    <row r="37" spans="2:11">
      <c r="B37" s="28">
        <v>44121716</v>
      </c>
      <c r="C37" s="28" t="s">
        <v>223</v>
      </c>
      <c r="D37" s="30" t="s">
        <v>48</v>
      </c>
      <c r="E37" s="1" t="s">
        <v>25</v>
      </c>
      <c r="F37" s="1">
        <v>28.8</v>
      </c>
      <c r="G37" s="1"/>
      <c r="H37" s="1">
        <f t="shared" si="1"/>
        <v>27</v>
      </c>
      <c r="I37" s="1">
        <v>1.8</v>
      </c>
      <c r="J37" s="1">
        <v>390</v>
      </c>
      <c r="K37" s="6">
        <f t="shared" si="0"/>
        <v>10530</v>
      </c>
    </row>
    <row r="38" spans="2:11">
      <c r="B38" s="28">
        <v>44121716</v>
      </c>
      <c r="C38" s="28" t="s">
        <v>223</v>
      </c>
      <c r="D38" s="30" t="s">
        <v>49</v>
      </c>
      <c r="E38" s="1" t="s">
        <v>47</v>
      </c>
      <c r="F38" s="1">
        <v>28.7</v>
      </c>
      <c r="G38" s="1"/>
      <c r="H38" s="1">
        <f t="shared" si="1"/>
        <v>25.7</v>
      </c>
      <c r="I38" s="1">
        <v>3</v>
      </c>
      <c r="J38" s="1">
        <v>388.83</v>
      </c>
      <c r="K38" s="6">
        <f t="shared" si="0"/>
        <v>9992.9309999999987</v>
      </c>
    </row>
    <row r="39" spans="2:11">
      <c r="B39" s="28">
        <v>44121716</v>
      </c>
      <c r="C39" s="28" t="s">
        <v>223</v>
      </c>
      <c r="D39" s="30" t="s">
        <v>50</v>
      </c>
      <c r="E39" s="1" t="s">
        <v>20</v>
      </c>
      <c r="F39" s="1">
        <v>65</v>
      </c>
      <c r="G39" s="1"/>
      <c r="H39" s="1">
        <f t="shared" si="1"/>
        <v>59</v>
      </c>
      <c r="I39" s="1">
        <v>6</v>
      </c>
      <c r="J39" s="1">
        <v>627.6</v>
      </c>
      <c r="K39" s="6">
        <f t="shared" si="0"/>
        <v>37028.400000000001</v>
      </c>
    </row>
    <row r="40" spans="2:11">
      <c r="B40" s="28">
        <v>44121716</v>
      </c>
      <c r="C40" s="28" t="s">
        <v>223</v>
      </c>
      <c r="D40" s="30" t="s">
        <v>51</v>
      </c>
      <c r="E40" s="1" t="s">
        <v>20</v>
      </c>
      <c r="F40" s="1">
        <v>72</v>
      </c>
      <c r="G40" s="1"/>
      <c r="H40" s="1">
        <f t="shared" si="1"/>
        <v>62</v>
      </c>
      <c r="I40" s="1">
        <v>10</v>
      </c>
      <c r="J40" s="1">
        <v>627.6</v>
      </c>
      <c r="K40" s="6">
        <f t="shared" si="0"/>
        <v>38911.200000000004</v>
      </c>
    </row>
    <row r="41" spans="2:11">
      <c r="B41" s="28">
        <v>44121716</v>
      </c>
      <c r="C41" s="28" t="s">
        <v>223</v>
      </c>
      <c r="D41" s="30" t="s">
        <v>52</v>
      </c>
      <c r="E41" s="1" t="s">
        <v>20</v>
      </c>
      <c r="F41" s="1">
        <v>72</v>
      </c>
      <c r="G41" s="1"/>
      <c r="H41" s="1">
        <f t="shared" si="1"/>
        <v>71</v>
      </c>
      <c r="I41" s="1">
        <v>1</v>
      </c>
      <c r="J41" s="1">
        <v>627.6</v>
      </c>
      <c r="K41" s="6">
        <f t="shared" si="0"/>
        <v>44559.6</v>
      </c>
    </row>
    <row r="42" spans="2:11">
      <c r="B42" s="28">
        <v>44121716</v>
      </c>
      <c r="C42" s="28" t="s">
        <v>223</v>
      </c>
      <c r="D42" s="30" t="s">
        <v>53</v>
      </c>
      <c r="E42" s="1" t="s">
        <v>20</v>
      </c>
      <c r="F42" s="1">
        <v>79</v>
      </c>
      <c r="G42" s="1"/>
      <c r="H42" s="1">
        <f t="shared" si="1"/>
        <v>79</v>
      </c>
      <c r="I42" s="1"/>
      <c r="J42" s="1">
        <v>627.6</v>
      </c>
      <c r="K42" s="6">
        <f t="shared" si="0"/>
        <v>49580.4</v>
      </c>
    </row>
    <row r="43" spans="2:11">
      <c r="B43" s="28">
        <v>44121604</v>
      </c>
      <c r="C43" s="28" t="s">
        <v>223</v>
      </c>
      <c r="D43" s="30" t="s">
        <v>54</v>
      </c>
      <c r="E43" s="1" t="s">
        <v>20</v>
      </c>
      <c r="F43" s="1">
        <v>149</v>
      </c>
      <c r="G43" s="1"/>
      <c r="H43" s="1">
        <f t="shared" si="1"/>
        <v>139</v>
      </c>
      <c r="I43" s="1">
        <v>10</v>
      </c>
      <c r="J43" s="1">
        <v>153.4</v>
      </c>
      <c r="K43" s="6">
        <f t="shared" si="0"/>
        <v>21322.600000000002</v>
      </c>
    </row>
    <row r="44" spans="2:11">
      <c r="B44" s="28">
        <v>14111515</v>
      </c>
      <c r="C44" s="28" t="s">
        <v>226</v>
      </c>
      <c r="D44" s="30" t="s">
        <v>55</v>
      </c>
      <c r="E44" s="1" t="s">
        <v>20</v>
      </c>
      <c r="F44" s="1">
        <v>27</v>
      </c>
      <c r="G44" s="1"/>
      <c r="H44" s="1">
        <f t="shared" si="1"/>
        <v>27</v>
      </c>
      <c r="I44" s="1"/>
      <c r="J44" s="1">
        <v>150</v>
      </c>
      <c r="K44" s="6">
        <f t="shared" si="0"/>
        <v>4050</v>
      </c>
    </row>
    <row r="45" spans="2:11">
      <c r="B45" s="28">
        <v>14111507</v>
      </c>
      <c r="C45" s="1" t="s">
        <v>227</v>
      </c>
      <c r="D45" s="31" t="s">
        <v>56</v>
      </c>
      <c r="E45" s="14" t="s">
        <v>57</v>
      </c>
      <c r="F45" s="14">
        <v>364</v>
      </c>
      <c r="G45" s="14"/>
      <c r="H45" s="14">
        <f t="shared" si="1"/>
        <v>125</v>
      </c>
      <c r="I45" s="14">
        <v>239</v>
      </c>
      <c r="J45" s="14">
        <v>612.91999999999996</v>
      </c>
      <c r="K45" s="6">
        <f t="shared" si="0"/>
        <v>76615</v>
      </c>
    </row>
    <row r="46" spans="2:11">
      <c r="B46" s="28">
        <v>14111507</v>
      </c>
      <c r="C46" s="1" t="s">
        <v>227</v>
      </c>
      <c r="D46" s="30" t="s">
        <v>58</v>
      </c>
      <c r="E46" s="1" t="s">
        <v>57</v>
      </c>
      <c r="F46" s="1">
        <v>221</v>
      </c>
      <c r="G46" s="1"/>
      <c r="H46" s="1">
        <f t="shared" si="1"/>
        <v>221</v>
      </c>
      <c r="I46" s="1"/>
      <c r="J46" s="1">
        <v>422.15</v>
      </c>
      <c r="K46" s="6">
        <f t="shared" si="0"/>
        <v>93295.15</v>
      </c>
    </row>
    <row r="47" spans="2:11">
      <c r="B47" s="28">
        <v>44121714</v>
      </c>
      <c r="C47" s="28" t="s">
        <v>223</v>
      </c>
      <c r="D47" s="30" t="s">
        <v>59</v>
      </c>
      <c r="E47" s="1" t="s">
        <v>20</v>
      </c>
      <c r="F47" s="1">
        <v>78</v>
      </c>
      <c r="G47" s="1"/>
      <c r="H47" s="1">
        <f t="shared" si="1"/>
        <v>78</v>
      </c>
      <c r="I47" s="1"/>
      <c r="J47" s="1">
        <v>55.08</v>
      </c>
      <c r="K47" s="6">
        <f t="shared" si="0"/>
        <v>4296.24</v>
      </c>
    </row>
    <row r="48" spans="2:11">
      <c r="B48" s="28">
        <v>14121810</v>
      </c>
      <c r="C48" s="1" t="s">
        <v>228</v>
      </c>
      <c r="D48" s="30" t="s">
        <v>60</v>
      </c>
      <c r="E48" s="1" t="s">
        <v>61</v>
      </c>
      <c r="F48" s="1">
        <v>99</v>
      </c>
      <c r="G48" s="1"/>
      <c r="H48" s="1">
        <f t="shared" si="1"/>
        <v>92</v>
      </c>
      <c r="I48" s="1">
        <v>7</v>
      </c>
      <c r="J48" s="1">
        <v>450</v>
      </c>
      <c r="K48" s="6">
        <f t="shared" si="0"/>
        <v>41400</v>
      </c>
    </row>
    <row r="49" spans="2:11" ht="13.5" customHeight="1">
      <c r="B49" s="28">
        <v>60121124</v>
      </c>
      <c r="C49" s="1" t="s">
        <v>229</v>
      </c>
      <c r="D49" s="30" t="s">
        <v>62</v>
      </c>
      <c r="E49" s="1" t="s">
        <v>20</v>
      </c>
      <c r="F49" s="1">
        <v>48</v>
      </c>
      <c r="G49" s="1"/>
      <c r="H49" s="1">
        <f t="shared" si="1"/>
        <v>48</v>
      </c>
      <c r="I49" s="1"/>
      <c r="J49" s="1">
        <v>1500</v>
      </c>
      <c r="K49" s="6">
        <f t="shared" si="0"/>
        <v>72000</v>
      </c>
    </row>
    <row r="50" spans="2:11">
      <c r="B50" s="28">
        <v>26111706</v>
      </c>
      <c r="C50" s="28" t="s">
        <v>230</v>
      </c>
      <c r="D50" s="30" t="s">
        <v>63</v>
      </c>
      <c r="E50" s="1" t="s">
        <v>64</v>
      </c>
      <c r="F50" s="1">
        <v>200</v>
      </c>
      <c r="G50" s="1"/>
      <c r="H50" s="1">
        <f t="shared" ref="H50:H62" si="2">+F50+G50-I50</f>
        <v>200</v>
      </c>
      <c r="I50" s="1"/>
      <c r="J50" s="1">
        <v>225</v>
      </c>
      <c r="K50" s="6">
        <f>+H50*J50</f>
        <v>45000</v>
      </c>
    </row>
    <row r="51" spans="2:11">
      <c r="B51" s="28">
        <v>44122002</v>
      </c>
      <c r="C51" s="28" t="s">
        <v>222</v>
      </c>
      <c r="D51" s="30" t="s">
        <v>65</v>
      </c>
      <c r="E51" s="1" t="s">
        <v>61</v>
      </c>
      <c r="F51" s="1">
        <v>29</v>
      </c>
      <c r="G51" s="1"/>
      <c r="H51" s="1">
        <f t="shared" si="2"/>
        <v>24</v>
      </c>
      <c r="I51" s="1">
        <v>5</v>
      </c>
      <c r="J51" s="1">
        <v>214.41</v>
      </c>
      <c r="K51" s="6">
        <f>+H51*J51</f>
        <v>5145.84</v>
      </c>
    </row>
    <row r="52" spans="2:11">
      <c r="B52" s="28">
        <v>60121124</v>
      </c>
      <c r="C52" s="28" t="s">
        <v>229</v>
      </c>
      <c r="D52" s="30" t="s">
        <v>66</v>
      </c>
      <c r="E52" s="1" t="s">
        <v>20</v>
      </c>
      <c r="F52" s="1">
        <v>53</v>
      </c>
      <c r="G52" s="1"/>
      <c r="H52" s="1">
        <f t="shared" si="2"/>
        <v>53</v>
      </c>
      <c r="I52" s="1"/>
      <c r="J52" s="1">
        <v>1490</v>
      </c>
      <c r="K52" s="6">
        <f t="shared" ref="K52:K61" si="3">+J52*H52</f>
        <v>78970</v>
      </c>
    </row>
    <row r="53" spans="2:11">
      <c r="B53" s="28">
        <v>44121625</v>
      </c>
      <c r="C53" s="28" t="s">
        <v>223</v>
      </c>
      <c r="D53" s="30" t="s">
        <v>67</v>
      </c>
      <c r="E53" s="1" t="s">
        <v>68</v>
      </c>
      <c r="F53" s="1">
        <v>54</v>
      </c>
      <c r="G53" s="1"/>
      <c r="H53" s="1">
        <f t="shared" si="2"/>
        <v>54</v>
      </c>
      <c r="I53" s="1"/>
      <c r="J53" s="1">
        <v>139.80000000000001</v>
      </c>
      <c r="K53" s="6">
        <f t="shared" si="3"/>
        <v>7549.2000000000007</v>
      </c>
    </row>
    <row r="54" spans="2:11">
      <c r="B54" s="28">
        <v>14111514</v>
      </c>
      <c r="C54" s="28" t="s">
        <v>223</v>
      </c>
      <c r="D54" s="31" t="s">
        <v>69</v>
      </c>
      <c r="E54" s="14" t="s">
        <v>61</v>
      </c>
      <c r="F54" s="14">
        <v>182</v>
      </c>
      <c r="G54" s="14"/>
      <c r="H54" s="14">
        <f t="shared" si="2"/>
        <v>153</v>
      </c>
      <c r="I54" s="14">
        <v>29</v>
      </c>
      <c r="J54" s="14">
        <v>165.2</v>
      </c>
      <c r="K54" s="6">
        <f t="shared" si="3"/>
        <v>25275.599999999999</v>
      </c>
    </row>
    <row r="55" spans="2:11">
      <c r="B55" s="28">
        <v>44121612</v>
      </c>
      <c r="C55" s="28" t="s">
        <v>223</v>
      </c>
      <c r="D55" s="30" t="s">
        <v>70</v>
      </c>
      <c r="E55" s="1" t="s">
        <v>20</v>
      </c>
      <c r="F55" s="1">
        <v>58</v>
      </c>
      <c r="G55" s="1"/>
      <c r="H55" s="1">
        <f t="shared" si="2"/>
        <v>55</v>
      </c>
      <c r="I55" s="1">
        <v>3</v>
      </c>
      <c r="J55" s="1">
        <v>461.44</v>
      </c>
      <c r="K55" s="6">
        <f t="shared" si="3"/>
        <v>25379.200000000001</v>
      </c>
    </row>
    <row r="56" spans="2:11">
      <c r="B56" s="28">
        <v>44122011</v>
      </c>
      <c r="C56" s="28" t="s">
        <v>223</v>
      </c>
      <c r="D56" s="30" t="s">
        <v>71</v>
      </c>
      <c r="E56" s="1" t="s">
        <v>68</v>
      </c>
      <c r="F56" s="1">
        <v>248</v>
      </c>
      <c r="G56" s="1"/>
      <c r="H56" s="1">
        <f t="shared" si="2"/>
        <v>245</v>
      </c>
      <c r="I56" s="1">
        <v>3</v>
      </c>
      <c r="J56" s="1">
        <v>785</v>
      </c>
      <c r="K56" s="6">
        <f t="shared" si="3"/>
        <v>192325</v>
      </c>
    </row>
    <row r="57" spans="2:11">
      <c r="B57" s="28">
        <v>44122011</v>
      </c>
      <c r="C57" s="28" t="s">
        <v>223</v>
      </c>
      <c r="D57" s="30" t="s">
        <v>72</v>
      </c>
      <c r="E57" s="1" t="s">
        <v>68</v>
      </c>
      <c r="F57" s="1">
        <v>145</v>
      </c>
      <c r="G57" s="1"/>
      <c r="H57" s="1">
        <f t="shared" si="2"/>
        <v>145</v>
      </c>
      <c r="I57" s="1"/>
      <c r="J57" s="1">
        <v>885</v>
      </c>
      <c r="K57" s="6">
        <f t="shared" si="3"/>
        <v>128325</v>
      </c>
    </row>
    <row r="58" spans="2:11">
      <c r="B58" s="28">
        <v>44122011</v>
      </c>
      <c r="C58" s="28" t="s">
        <v>223</v>
      </c>
      <c r="D58" s="30" t="s">
        <v>73</v>
      </c>
      <c r="E58" s="1" t="s">
        <v>20</v>
      </c>
      <c r="F58" s="1">
        <v>168</v>
      </c>
      <c r="G58" s="1"/>
      <c r="H58" s="1">
        <f t="shared" si="2"/>
        <v>168</v>
      </c>
      <c r="I58" s="1"/>
      <c r="J58" s="1">
        <v>382.32</v>
      </c>
      <c r="K58" s="6">
        <f t="shared" si="3"/>
        <v>64229.760000000002</v>
      </c>
    </row>
    <row r="59" spans="2:11">
      <c r="B59" s="28">
        <v>44122011</v>
      </c>
      <c r="C59" s="28" t="s">
        <v>223</v>
      </c>
      <c r="D59" s="30" t="s">
        <v>74</v>
      </c>
      <c r="E59" s="1" t="s">
        <v>68</v>
      </c>
      <c r="F59" s="1">
        <v>38</v>
      </c>
      <c r="G59" s="1"/>
      <c r="H59" s="1">
        <f t="shared" si="2"/>
        <v>38</v>
      </c>
      <c r="I59" s="1"/>
      <c r="J59" s="1">
        <v>565</v>
      </c>
      <c r="K59" s="6">
        <f t="shared" si="3"/>
        <v>21470</v>
      </c>
    </row>
    <row r="60" spans="2:11">
      <c r="B60" s="28">
        <v>44122011</v>
      </c>
      <c r="C60" s="28" t="s">
        <v>223</v>
      </c>
      <c r="D60" s="30" t="s">
        <v>75</v>
      </c>
      <c r="E60" s="1" t="s">
        <v>68</v>
      </c>
      <c r="F60" s="1">
        <v>27</v>
      </c>
      <c r="G60" s="1"/>
      <c r="H60" s="1">
        <f t="shared" si="2"/>
        <v>27</v>
      </c>
      <c r="I60" s="1"/>
      <c r="J60" s="1">
        <v>565</v>
      </c>
      <c r="K60" s="6">
        <f t="shared" si="3"/>
        <v>15255</v>
      </c>
    </row>
    <row r="61" spans="2:11">
      <c r="B61" s="28">
        <v>44122011</v>
      </c>
      <c r="C61" s="28" t="s">
        <v>223</v>
      </c>
      <c r="D61" s="30" t="s">
        <v>76</v>
      </c>
      <c r="E61" s="1" t="s">
        <v>68</v>
      </c>
      <c r="F61" s="1">
        <v>11</v>
      </c>
      <c r="G61" s="1"/>
      <c r="H61" s="1">
        <f t="shared" si="2"/>
        <v>11</v>
      </c>
      <c r="I61" s="1"/>
      <c r="J61" s="1">
        <v>565</v>
      </c>
      <c r="K61" s="6">
        <f t="shared" si="3"/>
        <v>6215</v>
      </c>
    </row>
    <row r="62" spans="2:11">
      <c r="B62" s="28">
        <v>44122104</v>
      </c>
      <c r="C62" s="28" t="s">
        <v>223</v>
      </c>
      <c r="D62" s="30" t="s">
        <v>77</v>
      </c>
      <c r="E62" s="1" t="s">
        <v>64</v>
      </c>
      <c r="F62" s="1">
        <v>185</v>
      </c>
      <c r="G62" s="1"/>
      <c r="H62" s="1">
        <f t="shared" si="2"/>
        <v>185</v>
      </c>
      <c r="I62" s="1"/>
      <c r="J62" s="1">
        <v>115.18</v>
      </c>
      <c r="K62" s="6">
        <f>+H62*J62</f>
        <v>21308.300000000003</v>
      </c>
    </row>
    <row r="63" spans="2:11">
      <c r="B63" s="32"/>
      <c r="C63" s="32"/>
      <c r="D63" s="1" t="s">
        <v>78</v>
      </c>
      <c r="E63" s="1"/>
      <c r="F63" s="1"/>
      <c r="G63" s="1"/>
      <c r="H63" s="1"/>
      <c r="I63" s="1"/>
      <c r="J63" s="1"/>
      <c r="K63" s="7">
        <f>SUM(K13:K62)</f>
        <v>1550943.5010000002</v>
      </c>
    </row>
    <row r="64" spans="2:11">
      <c r="K64" s="18"/>
    </row>
    <row r="65" spans="4:11">
      <c r="K65" s="18"/>
    </row>
    <row r="66" spans="4:11">
      <c r="K66" s="18"/>
    </row>
    <row r="68" spans="4:11">
      <c r="D68" s="8" t="s">
        <v>79</v>
      </c>
      <c r="J68" s="8" t="s">
        <v>80</v>
      </c>
      <c r="K68" s="8"/>
    </row>
    <row r="69" spans="4:11">
      <c r="D69" t="s">
        <v>81</v>
      </c>
      <c r="J69" s="43" t="s">
        <v>82</v>
      </c>
      <c r="K69" s="43"/>
    </row>
    <row r="70" spans="4:11">
      <c r="F70" s="65" t="s">
        <v>212</v>
      </c>
      <c r="G70" s="66"/>
      <c r="H70" s="67"/>
    </row>
    <row r="71" spans="4:11">
      <c r="F71" s="43" t="s">
        <v>213</v>
      </c>
      <c r="G71" s="43"/>
      <c r="H71" s="43"/>
    </row>
    <row r="72" spans="4:11">
      <c r="D72" s="51"/>
      <c r="E72" s="51"/>
    </row>
  </sheetData>
  <mergeCells count="11">
    <mergeCell ref="B11:B12"/>
    <mergeCell ref="C11:C12"/>
    <mergeCell ref="D72:E72"/>
    <mergeCell ref="I6:J6"/>
    <mergeCell ref="K6:K9"/>
    <mergeCell ref="D11:D12"/>
    <mergeCell ref="E11:E12"/>
    <mergeCell ref="G11:G12"/>
    <mergeCell ref="J69:K69"/>
    <mergeCell ref="F70:H70"/>
    <mergeCell ref="F71:H71"/>
  </mergeCells>
  <pageMargins left="0.25" right="0.25" top="0.75" bottom="0.75" header="0.3" footer="0.3"/>
  <pageSetup scale="51" fitToHeight="0" orientation="portrait" horizontalDpi="4294967293" r:id="rId1"/>
  <rowBreaks count="1" manualBreakCount="1"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K101"/>
  <sheetViews>
    <sheetView topLeftCell="A65" workbookViewId="0">
      <selection activeCell="K101" sqref="A1:K101"/>
    </sheetView>
  </sheetViews>
  <sheetFormatPr baseColWidth="10" defaultRowHeight="15"/>
  <cols>
    <col min="3" max="3" width="3.42578125" customWidth="1"/>
    <col min="4" max="4" width="49.85546875" customWidth="1"/>
    <col min="5" max="5" width="9.140625" customWidth="1"/>
    <col min="6" max="6" width="9.85546875" customWidth="1"/>
    <col min="7" max="7" width="7.7109375" customWidth="1"/>
    <col min="9" max="9" width="9.7109375" customWidth="1"/>
    <col min="11" max="11" width="14.85546875" customWidth="1"/>
  </cols>
  <sheetData>
    <row r="6" spans="1:11" ht="23.25">
      <c r="D6" t="s">
        <v>83</v>
      </c>
      <c r="E6" s="9"/>
      <c r="F6" s="9"/>
      <c r="G6" s="9"/>
      <c r="H6" s="9"/>
    </row>
    <row r="7" spans="1:11">
      <c r="A7" s="39"/>
      <c r="B7" s="37"/>
      <c r="C7" s="38"/>
      <c r="D7" s="1"/>
      <c r="E7" s="1"/>
      <c r="F7" s="1"/>
      <c r="G7" s="1"/>
      <c r="H7" s="1"/>
      <c r="I7" s="52" t="s">
        <v>211</v>
      </c>
      <c r="J7" s="52"/>
      <c r="K7" s="64"/>
    </row>
    <row r="8" spans="1:11">
      <c r="A8" s="39"/>
      <c r="B8" s="37"/>
      <c r="C8" s="38"/>
      <c r="D8" s="1" t="s">
        <v>84</v>
      </c>
      <c r="E8" s="1"/>
      <c r="F8" s="1"/>
      <c r="G8" s="1"/>
      <c r="H8" s="1"/>
      <c r="I8" s="1" t="s">
        <v>85</v>
      </c>
      <c r="J8" s="1"/>
      <c r="K8" s="64"/>
    </row>
    <row r="9" spans="1:11">
      <c r="A9" s="39"/>
      <c r="B9" s="37"/>
      <c r="C9" s="38"/>
      <c r="D9" s="10" t="s">
        <v>2</v>
      </c>
      <c r="E9" s="1"/>
      <c r="F9" s="1"/>
      <c r="G9" s="1"/>
      <c r="H9" s="1"/>
      <c r="I9" s="1"/>
      <c r="J9" s="1"/>
      <c r="K9" s="64"/>
    </row>
    <row r="10" spans="1:11">
      <c r="A10" s="39"/>
      <c r="B10" s="37"/>
      <c r="C10" s="38"/>
      <c r="D10" s="3" t="s">
        <v>3</v>
      </c>
      <c r="E10" s="3" t="s">
        <v>4</v>
      </c>
      <c r="F10" s="3"/>
      <c r="G10" s="3" t="s">
        <v>5</v>
      </c>
      <c r="H10" s="3" t="s">
        <v>6</v>
      </c>
      <c r="I10" s="3" t="s">
        <v>7</v>
      </c>
      <c r="J10" s="3"/>
      <c r="K10" s="64"/>
    </row>
    <row r="11" spans="1:11">
      <c r="A11" s="11"/>
      <c r="B11" s="68"/>
      <c r="C11" s="69"/>
      <c r="D11" s="11"/>
      <c r="E11" s="11"/>
      <c r="F11" s="11"/>
      <c r="G11" s="11"/>
      <c r="H11" s="11"/>
      <c r="I11" s="11" t="s">
        <v>8</v>
      </c>
      <c r="J11" s="11"/>
      <c r="K11" s="11" t="s">
        <v>9</v>
      </c>
    </row>
    <row r="12" spans="1:11" ht="30" customHeight="1">
      <c r="A12" s="61" t="s">
        <v>220</v>
      </c>
      <c r="B12" s="55" t="s">
        <v>221</v>
      </c>
      <c r="C12" s="57"/>
      <c r="D12" s="70" t="s">
        <v>10</v>
      </c>
      <c r="E12" s="70" t="s">
        <v>11</v>
      </c>
      <c r="F12" s="11" t="s">
        <v>12</v>
      </c>
      <c r="G12" s="70" t="s">
        <v>13</v>
      </c>
      <c r="H12" s="11" t="s">
        <v>12</v>
      </c>
      <c r="I12" s="11" t="s">
        <v>14</v>
      </c>
      <c r="J12" s="11" t="s">
        <v>9</v>
      </c>
      <c r="K12" s="11" t="s">
        <v>8</v>
      </c>
    </row>
    <row r="13" spans="1:11" ht="15" customHeight="1">
      <c r="A13" s="62"/>
      <c r="B13" s="58"/>
      <c r="C13" s="60"/>
      <c r="D13" s="70"/>
      <c r="E13" s="70"/>
      <c r="F13" s="11" t="s">
        <v>86</v>
      </c>
      <c r="G13" s="70"/>
      <c r="H13" s="11" t="s">
        <v>16</v>
      </c>
      <c r="I13" s="11" t="s">
        <v>17</v>
      </c>
      <c r="J13" s="11" t="s">
        <v>18</v>
      </c>
      <c r="K13" s="11"/>
    </row>
    <row r="14" spans="1:11">
      <c r="A14" s="1">
        <v>82121507</v>
      </c>
      <c r="B14" s="39" t="s">
        <v>231</v>
      </c>
      <c r="C14" s="38"/>
      <c r="D14" s="1" t="s">
        <v>87</v>
      </c>
      <c r="E14" s="1" t="s">
        <v>20</v>
      </c>
      <c r="F14" s="1">
        <v>1</v>
      </c>
      <c r="G14" s="1"/>
      <c r="H14" s="1">
        <f t="shared" ref="H14:H19" si="0">+F14+G14-I14</f>
        <v>1</v>
      </c>
      <c r="I14" s="1"/>
      <c r="J14" s="19">
        <v>950</v>
      </c>
      <c r="K14" s="6">
        <f t="shared" ref="K14:K19" si="1">+J14*H14</f>
        <v>950</v>
      </c>
    </row>
    <row r="15" spans="1:11">
      <c r="A15" s="1">
        <v>82121507</v>
      </c>
      <c r="B15" s="39" t="s">
        <v>231</v>
      </c>
      <c r="C15" s="38"/>
      <c r="D15" s="1" t="s">
        <v>88</v>
      </c>
      <c r="E15" s="1" t="s">
        <v>20</v>
      </c>
      <c r="F15" s="1">
        <v>1</v>
      </c>
      <c r="G15" s="1"/>
      <c r="H15" s="1">
        <f t="shared" si="0"/>
        <v>1</v>
      </c>
      <c r="I15" s="1"/>
      <c r="J15" s="19">
        <v>1220</v>
      </c>
      <c r="K15" s="6">
        <f t="shared" si="1"/>
        <v>1220</v>
      </c>
    </row>
    <row r="16" spans="1:11">
      <c r="A16" s="1">
        <v>82121507</v>
      </c>
      <c r="B16" s="39" t="s">
        <v>231</v>
      </c>
      <c r="C16" s="38"/>
      <c r="D16" s="1" t="s">
        <v>89</v>
      </c>
      <c r="E16" s="1" t="s">
        <v>20</v>
      </c>
      <c r="F16" s="1">
        <v>2</v>
      </c>
      <c r="G16" s="1"/>
      <c r="H16" s="1">
        <f t="shared" si="0"/>
        <v>2</v>
      </c>
      <c r="I16" s="1"/>
      <c r="J16" s="19">
        <v>1700</v>
      </c>
      <c r="K16" s="6">
        <f t="shared" si="1"/>
        <v>3400</v>
      </c>
    </row>
    <row r="17" spans="1:11">
      <c r="A17" s="1">
        <v>82121507</v>
      </c>
      <c r="B17" s="39" t="s">
        <v>231</v>
      </c>
      <c r="C17" s="38"/>
      <c r="D17" s="1" t="s">
        <v>90</v>
      </c>
      <c r="E17" s="1" t="s">
        <v>20</v>
      </c>
      <c r="F17" s="1">
        <v>2</v>
      </c>
      <c r="G17" s="1"/>
      <c r="H17" s="1">
        <f t="shared" si="0"/>
        <v>2</v>
      </c>
      <c r="I17" s="1"/>
      <c r="J17" s="19">
        <v>1550</v>
      </c>
      <c r="K17" s="6">
        <f t="shared" si="1"/>
        <v>3100</v>
      </c>
    </row>
    <row r="18" spans="1:11">
      <c r="A18" s="1">
        <v>82121507</v>
      </c>
      <c r="B18" s="39" t="s">
        <v>231</v>
      </c>
      <c r="C18" s="38"/>
      <c r="D18" s="14" t="s">
        <v>91</v>
      </c>
      <c r="E18" s="14" t="s">
        <v>20</v>
      </c>
      <c r="F18" s="14">
        <v>1850</v>
      </c>
      <c r="G18" s="14"/>
      <c r="H18" s="14">
        <f t="shared" si="0"/>
        <v>1150</v>
      </c>
      <c r="I18" s="14">
        <v>700</v>
      </c>
      <c r="J18" s="20">
        <v>3</v>
      </c>
      <c r="K18" s="16">
        <f t="shared" si="1"/>
        <v>3450</v>
      </c>
    </row>
    <row r="19" spans="1:11">
      <c r="A19" s="1">
        <v>82121507</v>
      </c>
      <c r="B19" s="39" t="s">
        <v>231</v>
      </c>
      <c r="C19" s="38"/>
      <c r="D19" s="15" t="s">
        <v>92</v>
      </c>
      <c r="E19" s="15" t="s">
        <v>20</v>
      </c>
      <c r="F19" s="15">
        <v>46</v>
      </c>
      <c r="G19" s="15"/>
      <c r="H19" s="15">
        <f t="shared" si="0"/>
        <v>46</v>
      </c>
      <c r="I19" s="15"/>
      <c r="J19" s="20">
        <v>216</v>
      </c>
      <c r="K19" s="16">
        <f t="shared" si="1"/>
        <v>9936</v>
      </c>
    </row>
    <row r="20" spans="1:11">
      <c r="A20" s="1">
        <v>82121507</v>
      </c>
      <c r="B20" s="39" t="s">
        <v>231</v>
      </c>
      <c r="C20" s="38"/>
      <c r="D20" s="15" t="s">
        <v>93</v>
      </c>
      <c r="E20" s="15" t="s">
        <v>20</v>
      </c>
      <c r="F20" s="15">
        <v>37</v>
      </c>
      <c r="G20" s="15"/>
      <c r="H20" s="15">
        <f>+F20+G20-I20</f>
        <v>37</v>
      </c>
      <c r="I20" s="15"/>
      <c r="J20" s="20">
        <v>132</v>
      </c>
      <c r="K20" s="16">
        <f t="shared" ref="K20:K55" si="2">+J20*H20</f>
        <v>4884</v>
      </c>
    </row>
    <row r="21" spans="1:11">
      <c r="A21" s="1">
        <v>82121507</v>
      </c>
      <c r="B21" s="39" t="s">
        <v>231</v>
      </c>
      <c r="C21" s="38"/>
      <c r="D21" s="14" t="s">
        <v>94</v>
      </c>
      <c r="E21" s="14" t="s">
        <v>20</v>
      </c>
      <c r="F21" s="14">
        <v>891</v>
      </c>
      <c r="G21" s="14"/>
      <c r="H21" s="14">
        <f t="shared" ref="H21:H45" si="3">+F21+G21-I21</f>
        <v>817</v>
      </c>
      <c r="I21" s="14">
        <v>74</v>
      </c>
      <c r="J21" s="20">
        <v>110</v>
      </c>
      <c r="K21" s="16">
        <f t="shared" si="2"/>
        <v>89870</v>
      </c>
    </row>
    <row r="22" spans="1:11">
      <c r="A22" s="1">
        <v>82121507</v>
      </c>
      <c r="B22" s="39" t="s">
        <v>231</v>
      </c>
      <c r="C22" s="38"/>
      <c r="D22" s="1" t="s">
        <v>95</v>
      </c>
      <c r="E22" s="1" t="s">
        <v>20</v>
      </c>
      <c r="F22" s="1">
        <v>425</v>
      </c>
      <c r="G22" s="1"/>
      <c r="H22" s="1">
        <f t="shared" si="3"/>
        <v>425</v>
      </c>
      <c r="I22" s="8"/>
      <c r="J22" s="19">
        <v>150</v>
      </c>
      <c r="K22" s="6">
        <f t="shared" si="2"/>
        <v>63750</v>
      </c>
    </row>
    <row r="23" spans="1:11">
      <c r="A23" s="1">
        <v>82121507</v>
      </c>
      <c r="B23" s="39" t="s">
        <v>231</v>
      </c>
      <c r="C23" s="38"/>
      <c r="D23" s="1" t="s">
        <v>96</v>
      </c>
      <c r="E23" s="1" t="s">
        <v>20</v>
      </c>
      <c r="F23" s="1">
        <v>29</v>
      </c>
      <c r="G23" s="1"/>
      <c r="H23" s="1">
        <f t="shared" si="3"/>
        <v>29</v>
      </c>
      <c r="I23" s="1"/>
      <c r="J23" s="19">
        <v>80</v>
      </c>
      <c r="K23" s="6">
        <f t="shared" si="2"/>
        <v>2320</v>
      </c>
    </row>
    <row r="24" spans="1:11">
      <c r="A24" s="1">
        <v>82121507</v>
      </c>
      <c r="B24" s="39" t="s">
        <v>231</v>
      </c>
      <c r="C24" s="38"/>
      <c r="D24" s="1" t="s">
        <v>97</v>
      </c>
      <c r="E24" s="1" t="s">
        <v>20</v>
      </c>
      <c r="F24" s="1">
        <v>36</v>
      </c>
      <c r="G24" s="1"/>
      <c r="H24" s="1">
        <f t="shared" si="3"/>
        <v>36</v>
      </c>
      <c r="I24" s="1"/>
      <c r="J24" s="19">
        <v>90</v>
      </c>
      <c r="K24" s="6">
        <f t="shared" si="2"/>
        <v>3240</v>
      </c>
    </row>
    <row r="25" spans="1:11">
      <c r="A25" s="1">
        <v>82121507</v>
      </c>
      <c r="B25" s="39" t="s">
        <v>231</v>
      </c>
      <c r="C25" s="38"/>
      <c r="D25" s="1" t="s">
        <v>98</v>
      </c>
      <c r="E25" s="1" t="s">
        <v>20</v>
      </c>
      <c r="F25" s="1">
        <v>47</v>
      </c>
      <c r="G25" s="1"/>
      <c r="H25" s="1">
        <f t="shared" si="3"/>
        <v>47</v>
      </c>
      <c r="I25" s="1"/>
      <c r="J25" s="19">
        <v>150</v>
      </c>
      <c r="K25" s="6">
        <f t="shared" si="2"/>
        <v>7050</v>
      </c>
    </row>
    <row r="26" spans="1:11">
      <c r="A26" s="1">
        <v>82121507</v>
      </c>
      <c r="B26" s="39" t="s">
        <v>231</v>
      </c>
      <c r="C26" s="38"/>
      <c r="D26" s="1" t="s">
        <v>99</v>
      </c>
      <c r="E26" s="1" t="s">
        <v>20</v>
      </c>
      <c r="F26" s="1">
        <v>6</v>
      </c>
      <c r="G26" s="1"/>
      <c r="H26" s="1">
        <f t="shared" si="3"/>
        <v>6</v>
      </c>
      <c r="I26" s="1"/>
      <c r="J26" s="19">
        <v>135</v>
      </c>
      <c r="K26" s="6">
        <f t="shared" si="2"/>
        <v>810</v>
      </c>
    </row>
    <row r="27" spans="1:11">
      <c r="A27" s="1">
        <v>82121507</v>
      </c>
      <c r="B27" s="39" t="s">
        <v>231</v>
      </c>
      <c r="C27" s="38"/>
      <c r="D27" s="1" t="s">
        <v>100</v>
      </c>
      <c r="E27" s="1" t="s">
        <v>20</v>
      </c>
      <c r="F27" s="1">
        <v>11</v>
      </c>
      <c r="G27" s="1"/>
      <c r="H27" s="1">
        <f t="shared" si="3"/>
        <v>11</v>
      </c>
      <c r="I27" s="1"/>
      <c r="J27" s="19">
        <v>125</v>
      </c>
      <c r="K27" s="6">
        <f t="shared" si="2"/>
        <v>1375</v>
      </c>
    </row>
    <row r="28" spans="1:11">
      <c r="A28" s="1">
        <v>82121507</v>
      </c>
      <c r="B28" s="39" t="s">
        <v>231</v>
      </c>
      <c r="C28" s="38"/>
      <c r="D28" s="1" t="s">
        <v>101</v>
      </c>
      <c r="E28" s="1" t="s">
        <v>20</v>
      </c>
      <c r="F28" s="1">
        <v>81</v>
      </c>
      <c r="G28" s="1"/>
      <c r="H28" s="1">
        <f t="shared" si="3"/>
        <v>81</v>
      </c>
      <c r="I28" s="1"/>
      <c r="J28" s="19">
        <v>130</v>
      </c>
      <c r="K28" s="6">
        <f t="shared" si="2"/>
        <v>10530</v>
      </c>
    </row>
    <row r="29" spans="1:11">
      <c r="A29" s="1">
        <v>82121507</v>
      </c>
      <c r="B29" s="39" t="s">
        <v>231</v>
      </c>
      <c r="C29" s="38"/>
      <c r="D29" s="1" t="s">
        <v>102</v>
      </c>
      <c r="E29" s="1" t="s">
        <v>20</v>
      </c>
      <c r="F29" s="1">
        <v>50</v>
      </c>
      <c r="G29" s="1"/>
      <c r="H29" s="1">
        <f t="shared" si="3"/>
        <v>50</v>
      </c>
      <c r="I29" s="1"/>
      <c r="J29" s="19">
        <v>124</v>
      </c>
      <c r="K29" s="6">
        <f t="shared" si="2"/>
        <v>6200</v>
      </c>
    </row>
    <row r="30" spans="1:11">
      <c r="A30" s="1">
        <v>82121507</v>
      </c>
      <c r="B30" s="39" t="s">
        <v>231</v>
      </c>
      <c r="C30" s="38"/>
      <c r="D30" s="1" t="s">
        <v>103</v>
      </c>
      <c r="E30" s="1" t="s">
        <v>20</v>
      </c>
      <c r="F30" s="1">
        <v>15</v>
      </c>
      <c r="G30" s="1"/>
      <c r="H30" s="1">
        <f t="shared" si="3"/>
        <v>15</v>
      </c>
      <c r="I30" s="1"/>
      <c r="J30" s="19">
        <v>125</v>
      </c>
      <c r="K30" s="6">
        <f t="shared" si="2"/>
        <v>1875</v>
      </c>
    </row>
    <row r="31" spans="1:11">
      <c r="A31" s="1">
        <v>82121507</v>
      </c>
      <c r="B31" s="39" t="s">
        <v>231</v>
      </c>
      <c r="C31" s="38"/>
      <c r="D31" s="1" t="s">
        <v>104</v>
      </c>
      <c r="E31" s="1" t="s">
        <v>20</v>
      </c>
      <c r="F31" s="1">
        <v>92</v>
      </c>
      <c r="G31" s="1"/>
      <c r="H31" s="1">
        <f t="shared" si="3"/>
        <v>92</v>
      </c>
      <c r="I31" s="1"/>
      <c r="J31" s="19">
        <v>130</v>
      </c>
      <c r="K31" s="6">
        <f t="shared" si="2"/>
        <v>11960</v>
      </c>
    </row>
    <row r="32" spans="1:11">
      <c r="A32" s="1">
        <v>82121507</v>
      </c>
      <c r="B32" s="39" t="s">
        <v>231</v>
      </c>
      <c r="C32" s="38"/>
      <c r="D32" s="1" t="s">
        <v>105</v>
      </c>
      <c r="E32" s="1" t="s">
        <v>20</v>
      </c>
      <c r="F32" s="1">
        <v>137</v>
      </c>
      <c r="G32" s="1"/>
      <c r="H32" s="1">
        <f t="shared" si="3"/>
        <v>137</v>
      </c>
      <c r="I32" s="1"/>
      <c r="J32" s="19">
        <v>125</v>
      </c>
      <c r="K32" s="6">
        <f t="shared" si="2"/>
        <v>17125</v>
      </c>
    </row>
    <row r="33" spans="1:11">
      <c r="A33" s="1">
        <v>82121507</v>
      </c>
      <c r="B33" s="39" t="s">
        <v>231</v>
      </c>
      <c r="C33" s="38"/>
      <c r="D33" s="1" t="s">
        <v>106</v>
      </c>
      <c r="E33" s="1" t="s">
        <v>20</v>
      </c>
      <c r="F33" s="1">
        <v>85</v>
      </c>
      <c r="G33" s="1"/>
      <c r="H33" s="1">
        <f t="shared" si="3"/>
        <v>85</v>
      </c>
      <c r="I33" s="1"/>
      <c r="J33" s="19">
        <v>130</v>
      </c>
      <c r="K33" s="6">
        <f t="shared" si="2"/>
        <v>11050</v>
      </c>
    </row>
    <row r="34" spans="1:11">
      <c r="A34" s="1">
        <v>82121507</v>
      </c>
      <c r="B34" s="39" t="s">
        <v>231</v>
      </c>
      <c r="C34" s="38"/>
      <c r="D34" s="1" t="s">
        <v>107</v>
      </c>
      <c r="E34" s="1" t="s">
        <v>20</v>
      </c>
      <c r="F34" s="1">
        <v>90</v>
      </c>
      <c r="G34" s="1"/>
      <c r="H34" s="1">
        <f t="shared" si="3"/>
        <v>90</v>
      </c>
      <c r="I34" s="1"/>
      <c r="J34" s="19">
        <v>130</v>
      </c>
      <c r="K34" s="6">
        <f t="shared" si="2"/>
        <v>11700</v>
      </c>
    </row>
    <row r="35" spans="1:11">
      <c r="A35" s="1">
        <v>82121507</v>
      </c>
      <c r="B35" s="39" t="s">
        <v>231</v>
      </c>
      <c r="C35" s="38"/>
      <c r="D35" s="1" t="s">
        <v>108</v>
      </c>
      <c r="E35" s="1" t="s">
        <v>20</v>
      </c>
      <c r="F35" s="1">
        <v>85</v>
      </c>
      <c r="G35" s="1"/>
      <c r="H35" s="1">
        <f t="shared" si="3"/>
        <v>85</v>
      </c>
      <c r="I35" s="1"/>
      <c r="J35" s="19">
        <v>130</v>
      </c>
      <c r="K35" s="6">
        <f t="shared" si="2"/>
        <v>11050</v>
      </c>
    </row>
    <row r="36" spans="1:11">
      <c r="A36" s="1">
        <v>82121507</v>
      </c>
      <c r="B36" s="39" t="s">
        <v>231</v>
      </c>
      <c r="C36" s="38"/>
      <c r="D36" s="1" t="s">
        <v>109</v>
      </c>
      <c r="E36" s="1" t="s">
        <v>20</v>
      </c>
      <c r="F36" s="1">
        <v>80</v>
      </c>
      <c r="G36" s="1"/>
      <c r="H36" s="1">
        <f t="shared" si="3"/>
        <v>80</v>
      </c>
      <c r="I36" s="1"/>
      <c r="J36" s="19">
        <v>130</v>
      </c>
      <c r="K36" s="6">
        <f t="shared" si="2"/>
        <v>10400</v>
      </c>
    </row>
    <row r="37" spans="1:11">
      <c r="A37" s="1">
        <v>82121507</v>
      </c>
      <c r="B37" s="39" t="s">
        <v>231</v>
      </c>
      <c r="C37" s="38"/>
      <c r="D37" s="1" t="s">
        <v>110</v>
      </c>
      <c r="E37" s="1" t="s">
        <v>20</v>
      </c>
      <c r="F37" s="1">
        <v>50</v>
      </c>
      <c r="G37" s="1"/>
      <c r="H37" s="1">
        <f t="shared" si="3"/>
        <v>47</v>
      </c>
      <c r="I37" s="1">
        <v>3</v>
      </c>
      <c r="J37" s="19">
        <v>130</v>
      </c>
      <c r="K37" s="6">
        <f t="shared" si="2"/>
        <v>6110</v>
      </c>
    </row>
    <row r="38" spans="1:11">
      <c r="A38" s="1">
        <v>82121507</v>
      </c>
      <c r="B38" s="39" t="s">
        <v>231</v>
      </c>
      <c r="C38" s="38"/>
      <c r="D38" s="1" t="s">
        <v>111</v>
      </c>
      <c r="E38" s="1" t="s">
        <v>20</v>
      </c>
      <c r="F38" s="1">
        <v>13</v>
      </c>
      <c r="G38" s="1"/>
      <c r="H38" s="1">
        <f t="shared" si="3"/>
        <v>13</v>
      </c>
      <c r="I38" s="1"/>
      <c r="J38" s="19">
        <v>90</v>
      </c>
      <c r="K38" s="6">
        <f t="shared" si="2"/>
        <v>1170</v>
      </c>
    </row>
    <row r="39" spans="1:11">
      <c r="A39" s="1">
        <v>82121507</v>
      </c>
      <c r="B39" s="39" t="s">
        <v>231</v>
      </c>
      <c r="C39" s="38"/>
      <c r="D39" s="1" t="s">
        <v>112</v>
      </c>
      <c r="E39" s="1" t="s">
        <v>20</v>
      </c>
      <c r="F39" s="1">
        <v>94</v>
      </c>
      <c r="G39" s="1"/>
      <c r="H39" s="1">
        <f t="shared" si="3"/>
        <v>94</v>
      </c>
      <c r="I39" s="1"/>
      <c r="J39" s="19">
        <v>150</v>
      </c>
      <c r="K39" s="6">
        <f t="shared" si="2"/>
        <v>14100</v>
      </c>
    </row>
    <row r="40" spans="1:11">
      <c r="A40" s="1">
        <v>82121507</v>
      </c>
      <c r="B40" s="39" t="s">
        <v>231</v>
      </c>
      <c r="C40" s="38"/>
      <c r="D40" s="1" t="s">
        <v>113</v>
      </c>
      <c r="E40" s="1" t="s">
        <v>20</v>
      </c>
      <c r="F40" s="1">
        <v>61</v>
      </c>
      <c r="G40" s="1"/>
      <c r="H40" s="1">
        <f t="shared" si="3"/>
        <v>61</v>
      </c>
      <c r="I40" s="1"/>
      <c r="J40" s="19">
        <v>200</v>
      </c>
      <c r="K40" s="6">
        <f t="shared" si="2"/>
        <v>12200</v>
      </c>
    </row>
    <row r="41" spans="1:11">
      <c r="A41" s="1">
        <v>82121507</v>
      </c>
      <c r="B41" s="39" t="s">
        <v>231</v>
      </c>
      <c r="C41" s="38"/>
      <c r="D41" s="1" t="s">
        <v>114</v>
      </c>
      <c r="E41" s="1" t="s">
        <v>20</v>
      </c>
      <c r="F41" s="1">
        <v>81</v>
      </c>
      <c r="G41" s="1"/>
      <c r="H41" s="1">
        <f t="shared" si="3"/>
        <v>81</v>
      </c>
      <c r="I41" s="1"/>
      <c r="J41" s="19">
        <v>120</v>
      </c>
      <c r="K41" s="6">
        <f t="shared" si="2"/>
        <v>9720</v>
      </c>
    </row>
    <row r="42" spans="1:11">
      <c r="A42" s="1">
        <v>82121507</v>
      </c>
      <c r="B42" s="39" t="s">
        <v>231</v>
      </c>
      <c r="C42" s="38"/>
      <c r="D42" s="1" t="s">
        <v>115</v>
      </c>
      <c r="E42" s="1" t="s">
        <v>20</v>
      </c>
      <c r="F42" s="1">
        <v>87</v>
      </c>
      <c r="G42" s="1"/>
      <c r="H42" s="1">
        <f t="shared" si="3"/>
        <v>87</v>
      </c>
      <c r="I42" s="1"/>
      <c r="J42" s="19">
        <v>140</v>
      </c>
      <c r="K42" s="6">
        <f t="shared" si="2"/>
        <v>12180</v>
      </c>
    </row>
    <row r="43" spans="1:11">
      <c r="A43" s="1">
        <v>82121507</v>
      </c>
      <c r="B43" s="39" t="s">
        <v>231</v>
      </c>
      <c r="C43" s="38"/>
      <c r="D43" s="1" t="s">
        <v>116</v>
      </c>
      <c r="E43" s="1" t="s">
        <v>61</v>
      </c>
      <c r="F43" s="1">
        <v>72</v>
      </c>
      <c r="G43" s="1"/>
      <c r="H43" s="1">
        <f t="shared" si="3"/>
        <v>72</v>
      </c>
      <c r="I43" s="1"/>
      <c r="J43" s="19">
        <v>140</v>
      </c>
      <c r="K43" s="6">
        <f t="shared" si="2"/>
        <v>10080</v>
      </c>
    </row>
    <row r="44" spans="1:11">
      <c r="A44" s="1">
        <v>82121507</v>
      </c>
      <c r="B44" s="39" t="s">
        <v>231</v>
      </c>
      <c r="C44" s="38"/>
      <c r="D44" s="1" t="s">
        <v>117</v>
      </c>
      <c r="E44" s="1" t="s">
        <v>20</v>
      </c>
      <c r="F44" s="1">
        <v>52</v>
      </c>
      <c r="G44" s="1"/>
      <c r="H44" s="1">
        <f t="shared" si="3"/>
        <v>52</v>
      </c>
      <c r="I44" s="1"/>
      <c r="J44" s="19">
        <v>130</v>
      </c>
      <c r="K44" s="6">
        <f t="shared" si="2"/>
        <v>6760</v>
      </c>
    </row>
    <row r="45" spans="1:11">
      <c r="A45" s="1">
        <v>82121507</v>
      </c>
      <c r="B45" s="39" t="s">
        <v>231</v>
      </c>
      <c r="C45" s="38"/>
      <c r="D45" s="14" t="s">
        <v>118</v>
      </c>
      <c r="E45" s="14" t="s">
        <v>20</v>
      </c>
      <c r="F45" s="14">
        <v>511</v>
      </c>
      <c r="G45" s="14"/>
      <c r="H45" s="14">
        <f t="shared" si="3"/>
        <v>240</v>
      </c>
      <c r="I45" s="14">
        <v>271</v>
      </c>
      <c r="J45" s="20">
        <v>110</v>
      </c>
      <c r="K45" s="6">
        <f t="shared" si="2"/>
        <v>26400</v>
      </c>
    </row>
    <row r="46" spans="1:11">
      <c r="A46" s="1">
        <v>82121507</v>
      </c>
      <c r="B46" s="39" t="s">
        <v>231</v>
      </c>
      <c r="C46" s="38"/>
      <c r="D46" s="1" t="s">
        <v>119</v>
      </c>
      <c r="E46" s="1" t="s">
        <v>20</v>
      </c>
      <c r="F46" s="1">
        <v>34</v>
      </c>
      <c r="G46" s="1"/>
      <c r="H46" s="1">
        <v>34</v>
      </c>
      <c r="I46" s="1" t="s">
        <v>120</v>
      </c>
      <c r="J46" s="19">
        <v>150</v>
      </c>
      <c r="K46" s="6">
        <f t="shared" si="2"/>
        <v>5100</v>
      </c>
    </row>
    <row r="47" spans="1:11">
      <c r="A47" s="1">
        <v>82121507</v>
      </c>
      <c r="B47" s="39" t="s">
        <v>231</v>
      </c>
      <c r="C47" s="38"/>
      <c r="D47" s="1" t="s">
        <v>121</v>
      </c>
      <c r="E47" s="1" t="s">
        <v>20</v>
      </c>
      <c r="F47" s="1">
        <v>86</v>
      </c>
      <c r="G47" s="1"/>
      <c r="H47" s="1">
        <f t="shared" ref="H47:H67" si="4">+F47+G47-I47</f>
        <v>86</v>
      </c>
      <c r="I47" s="1"/>
      <c r="J47" s="19">
        <v>150</v>
      </c>
      <c r="K47" s="6">
        <f t="shared" si="2"/>
        <v>12900</v>
      </c>
    </row>
    <row r="48" spans="1:11">
      <c r="A48" s="1">
        <v>82121507</v>
      </c>
      <c r="B48" s="39" t="s">
        <v>231</v>
      </c>
      <c r="C48" s="38"/>
      <c r="D48" s="1" t="s">
        <v>122</v>
      </c>
      <c r="E48" s="1" t="s">
        <v>20</v>
      </c>
      <c r="F48" s="1">
        <v>100</v>
      </c>
      <c r="G48" s="1"/>
      <c r="H48" s="1">
        <f t="shared" si="4"/>
        <v>100</v>
      </c>
      <c r="I48" s="1"/>
      <c r="J48" s="19">
        <v>150</v>
      </c>
      <c r="K48" s="6">
        <f t="shared" si="2"/>
        <v>15000</v>
      </c>
    </row>
    <row r="49" spans="1:11">
      <c r="A49" s="1">
        <v>82121507</v>
      </c>
      <c r="B49" s="39" t="s">
        <v>231</v>
      </c>
      <c r="C49" s="38"/>
      <c r="D49" s="1" t="s">
        <v>123</v>
      </c>
      <c r="E49" s="1" t="s">
        <v>20</v>
      </c>
      <c r="F49" s="1">
        <v>20</v>
      </c>
      <c r="G49" s="1"/>
      <c r="H49" s="1">
        <f t="shared" si="4"/>
        <v>20</v>
      </c>
      <c r="I49" s="1"/>
      <c r="J49" s="19">
        <v>150</v>
      </c>
      <c r="K49" s="6">
        <f t="shared" si="2"/>
        <v>3000</v>
      </c>
    </row>
    <row r="50" spans="1:11">
      <c r="A50" s="1">
        <v>82121507</v>
      </c>
      <c r="B50" s="39" t="s">
        <v>231</v>
      </c>
      <c r="C50" s="38"/>
      <c r="D50" s="1" t="s">
        <v>124</v>
      </c>
      <c r="E50" s="1" t="s">
        <v>20</v>
      </c>
      <c r="F50" s="1">
        <v>62</v>
      </c>
      <c r="G50" s="1"/>
      <c r="H50" s="1">
        <f t="shared" si="4"/>
        <v>62</v>
      </c>
      <c r="I50" s="1"/>
      <c r="J50" s="19">
        <v>180</v>
      </c>
      <c r="K50" s="6">
        <f t="shared" si="2"/>
        <v>11160</v>
      </c>
    </row>
    <row r="51" spans="1:11">
      <c r="A51" s="1">
        <v>82121507</v>
      </c>
      <c r="B51" s="39" t="s">
        <v>231</v>
      </c>
      <c r="C51" s="38"/>
      <c r="D51" s="1" t="s">
        <v>125</v>
      </c>
      <c r="E51" s="1" t="s">
        <v>20</v>
      </c>
      <c r="F51" s="1">
        <v>158</v>
      </c>
      <c r="G51" s="1"/>
      <c r="H51" s="1">
        <f t="shared" si="4"/>
        <v>158</v>
      </c>
      <c r="I51" s="1"/>
      <c r="J51" s="19">
        <v>130</v>
      </c>
      <c r="K51" s="6">
        <f t="shared" si="2"/>
        <v>20540</v>
      </c>
    </row>
    <row r="52" spans="1:11">
      <c r="A52" s="1">
        <v>82121507</v>
      </c>
      <c r="B52" s="39" t="s">
        <v>231</v>
      </c>
      <c r="C52" s="38"/>
      <c r="D52" s="1" t="s">
        <v>126</v>
      </c>
      <c r="E52" s="1" t="s">
        <v>20</v>
      </c>
      <c r="F52" s="1">
        <v>100</v>
      </c>
      <c r="G52" s="1"/>
      <c r="H52" s="1">
        <f t="shared" si="4"/>
        <v>100</v>
      </c>
      <c r="I52" s="1"/>
      <c r="J52" s="19">
        <v>110</v>
      </c>
      <c r="K52" s="6">
        <f t="shared" si="2"/>
        <v>11000</v>
      </c>
    </row>
    <row r="53" spans="1:11">
      <c r="A53" s="1">
        <v>82121507</v>
      </c>
      <c r="B53" s="39" t="s">
        <v>231</v>
      </c>
      <c r="C53" s="38"/>
      <c r="D53" s="1" t="s">
        <v>127</v>
      </c>
      <c r="E53" s="1" t="s">
        <v>20</v>
      </c>
      <c r="F53" s="1">
        <v>81</v>
      </c>
      <c r="G53" s="1"/>
      <c r="H53" s="1">
        <f t="shared" si="4"/>
        <v>75</v>
      </c>
      <c r="I53" s="1">
        <v>6</v>
      </c>
      <c r="J53" s="19">
        <v>130</v>
      </c>
      <c r="K53" s="6">
        <f t="shared" si="2"/>
        <v>9750</v>
      </c>
    </row>
    <row r="54" spans="1:11">
      <c r="A54" s="1">
        <v>82121507</v>
      </c>
      <c r="B54" s="39" t="s">
        <v>231</v>
      </c>
      <c r="C54" s="38"/>
      <c r="D54" s="1" t="s">
        <v>128</v>
      </c>
      <c r="E54" s="1" t="s">
        <v>20</v>
      </c>
      <c r="F54" s="1">
        <v>174</v>
      </c>
      <c r="G54" s="1"/>
      <c r="H54" s="1">
        <f t="shared" si="4"/>
        <v>174</v>
      </c>
      <c r="I54" s="1"/>
      <c r="J54" s="19">
        <v>140</v>
      </c>
      <c r="K54" s="6">
        <f t="shared" si="2"/>
        <v>24360</v>
      </c>
    </row>
    <row r="55" spans="1:11">
      <c r="A55" s="1">
        <v>82121507</v>
      </c>
      <c r="B55" s="39" t="s">
        <v>231</v>
      </c>
      <c r="C55" s="38"/>
      <c r="D55" s="1" t="s">
        <v>129</v>
      </c>
      <c r="E55" s="1" t="s">
        <v>20</v>
      </c>
      <c r="F55" s="1">
        <v>78</v>
      </c>
      <c r="G55" s="1"/>
      <c r="H55" s="1">
        <f t="shared" si="4"/>
        <v>78</v>
      </c>
      <c r="I55" s="1"/>
      <c r="J55" s="19">
        <v>130</v>
      </c>
      <c r="K55" s="6">
        <f t="shared" si="2"/>
        <v>10140</v>
      </c>
    </row>
    <row r="56" spans="1:11">
      <c r="A56" s="1">
        <v>82121507</v>
      </c>
      <c r="B56" s="39" t="s">
        <v>231</v>
      </c>
      <c r="C56" s="38"/>
      <c r="D56" s="1" t="s">
        <v>130</v>
      </c>
      <c r="E56" s="1" t="s">
        <v>20</v>
      </c>
      <c r="F56" s="1">
        <v>6</v>
      </c>
      <c r="G56" s="1"/>
      <c r="H56" s="1">
        <f t="shared" si="4"/>
        <v>6</v>
      </c>
      <c r="I56" s="1"/>
      <c r="J56" s="19">
        <v>130</v>
      </c>
      <c r="K56" s="6">
        <f t="shared" ref="K56:K68" si="5">+J56*H56</f>
        <v>780</v>
      </c>
    </row>
    <row r="57" spans="1:11">
      <c r="A57" s="1">
        <v>82121507</v>
      </c>
      <c r="B57" s="39" t="s">
        <v>231</v>
      </c>
      <c r="C57" s="38"/>
      <c r="D57" s="1" t="s">
        <v>131</v>
      </c>
      <c r="E57" s="1" t="s">
        <v>20</v>
      </c>
      <c r="F57" s="1">
        <v>30</v>
      </c>
      <c r="G57" s="1"/>
      <c r="H57" s="1">
        <f t="shared" si="4"/>
        <v>30</v>
      </c>
      <c r="I57" s="1"/>
      <c r="J57" s="19">
        <v>130</v>
      </c>
      <c r="K57" s="6">
        <f t="shared" si="5"/>
        <v>3900</v>
      </c>
    </row>
    <row r="58" spans="1:11">
      <c r="A58" s="1">
        <v>82121507</v>
      </c>
      <c r="B58" s="39" t="s">
        <v>231</v>
      </c>
      <c r="C58" s="38"/>
      <c r="D58" s="1" t="s">
        <v>132</v>
      </c>
      <c r="E58" s="1" t="s">
        <v>20</v>
      </c>
      <c r="F58" s="1">
        <v>36</v>
      </c>
      <c r="G58" s="1"/>
      <c r="H58" s="1">
        <f t="shared" si="4"/>
        <v>36</v>
      </c>
      <c r="I58" s="1"/>
      <c r="J58" s="19">
        <v>132</v>
      </c>
      <c r="K58" s="6">
        <f t="shared" si="5"/>
        <v>4752</v>
      </c>
    </row>
    <row r="59" spans="1:11">
      <c r="A59" s="1">
        <v>82121507</v>
      </c>
      <c r="B59" s="39" t="s">
        <v>231</v>
      </c>
      <c r="C59" s="38"/>
      <c r="D59" s="1" t="s">
        <v>133</v>
      </c>
      <c r="E59" s="1" t="s">
        <v>20</v>
      </c>
      <c r="F59" s="1">
        <v>82</v>
      </c>
      <c r="G59" s="1"/>
      <c r="H59" s="1">
        <f t="shared" si="4"/>
        <v>82</v>
      </c>
      <c r="I59" s="1"/>
      <c r="J59" s="19">
        <v>132</v>
      </c>
      <c r="K59" s="6">
        <f t="shared" si="5"/>
        <v>10824</v>
      </c>
    </row>
    <row r="60" spans="1:11">
      <c r="A60" s="1">
        <v>82121507</v>
      </c>
      <c r="B60" s="39" t="s">
        <v>231</v>
      </c>
      <c r="C60" s="38"/>
      <c r="D60" s="1" t="s">
        <v>134</v>
      </c>
      <c r="E60" s="1" t="s">
        <v>20</v>
      </c>
      <c r="F60" s="1">
        <v>81</v>
      </c>
      <c r="G60" s="1"/>
      <c r="H60" s="1">
        <f t="shared" si="4"/>
        <v>81</v>
      </c>
      <c r="I60" s="1"/>
      <c r="J60" s="19">
        <v>124</v>
      </c>
      <c r="K60" s="6">
        <f t="shared" si="5"/>
        <v>10044</v>
      </c>
    </row>
    <row r="61" spans="1:11">
      <c r="A61" s="1">
        <v>82121507</v>
      </c>
      <c r="B61" s="39" t="s">
        <v>231</v>
      </c>
      <c r="C61" s="38"/>
      <c r="D61" s="1" t="s">
        <v>135</v>
      </c>
      <c r="E61" s="1" t="s">
        <v>20</v>
      </c>
      <c r="F61" s="1">
        <v>26</v>
      </c>
      <c r="G61" s="1"/>
      <c r="H61" s="1">
        <f t="shared" si="4"/>
        <v>26</v>
      </c>
      <c r="I61" s="1"/>
      <c r="J61" s="19">
        <v>135</v>
      </c>
      <c r="K61" s="6">
        <f t="shared" si="5"/>
        <v>3510</v>
      </c>
    </row>
    <row r="62" spans="1:11">
      <c r="A62" s="1">
        <v>82121507</v>
      </c>
      <c r="B62" s="39" t="s">
        <v>231</v>
      </c>
      <c r="C62" s="38"/>
      <c r="D62" s="1" t="s">
        <v>136</v>
      </c>
      <c r="E62" s="1" t="s">
        <v>20</v>
      </c>
      <c r="F62" s="1">
        <v>29</v>
      </c>
      <c r="G62" s="1"/>
      <c r="H62" s="1">
        <f t="shared" si="4"/>
        <v>29</v>
      </c>
      <c r="I62" s="1"/>
      <c r="J62" s="19">
        <v>124</v>
      </c>
      <c r="K62" s="6">
        <f t="shared" si="5"/>
        <v>3596</v>
      </c>
    </row>
    <row r="63" spans="1:11">
      <c r="A63" s="1">
        <v>82121507</v>
      </c>
      <c r="B63" s="39" t="s">
        <v>231</v>
      </c>
      <c r="C63" s="38"/>
      <c r="D63" s="1" t="s">
        <v>137</v>
      </c>
      <c r="E63" s="1" t="s">
        <v>20</v>
      </c>
      <c r="F63" s="1">
        <v>56</v>
      </c>
      <c r="G63" s="1"/>
      <c r="H63" s="1">
        <f t="shared" si="4"/>
        <v>56</v>
      </c>
      <c r="I63" s="1"/>
      <c r="J63" s="19">
        <v>135</v>
      </c>
      <c r="K63" s="6">
        <f t="shared" si="5"/>
        <v>7560</v>
      </c>
    </row>
    <row r="64" spans="1:11">
      <c r="A64" s="1">
        <v>82121507</v>
      </c>
      <c r="B64" s="39" t="s">
        <v>231</v>
      </c>
      <c r="C64" s="38"/>
      <c r="D64" s="1" t="s">
        <v>138</v>
      </c>
      <c r="E64" s="1" t="s">
        <v>20</v>
      </c>
      <c r="F64" s="1">
        <v>72</v>
      </c>
      <c r="G64" s="1"/>
      <c r="H64" s="1">
        <f t="shared" si="4"/>
        <v>72</v>
      </c>
      <c r="I64" s="1"/>
      <c r="J64" s="19">
        <v>132</v>
      </c>
      <c r="K64" s="6">
        <f t="shared" si="5"/>
        <v>9504</v>
      </c>
    </row>
    <row r="65" spans="1:11">
      <c r="A65" s="1">
        <v>82121507</v>
      </c>
      <c r="B65" s="39" t="s">
        <v>231</v>
      </c>
      <c r="C65" s="38"/>
      <c r="D65" s="1" t="s">
        <v>139</v>
      </c>
      <c r="E65" s="1" t="s">
        <v>20</v>
      </c>
      <c r="F65" s="1">
        <v>446</v>
      </c>
      <c r="G65" s="1"/>
      <c r="H65" s="1">
        <f t="shared" si="4"/>
        <v>446</v>
      </c>
      <c r="I65" s="1"/>
      <c r="J65" s="19">
        <v>145</v>
      </c>
      <c r="K65" s="6">
        <f t="shared" si="5"/>
        <v>64670</v>
      </c>
    </row>
    <row r="66" spans="1:11">
      <c r="A66" s="1">
        <v>82121507</v>
      </c>
      <c r="B66" s="39" t="s">
        <v>231</v>
      </c>
      <c r="C66" s="38"/>
      <c r="D66" s="1" t="s">
        <v>140</v>
      </c>
      <c r="E66" s="1" t="s">
        <v>20</v>
      </c>
      <c r="F66" s="1">
        <v>97</v>
      </c>
      <c r="G66" s="1"/>
      <c r="H66" s="1">
        <f t="shared" si="4"/>
        <v>97</v>
      </c>
      <c r="I66" s="1"/>
      <c r="J66" s="19">
        <v>132</v>
      </c>
      <c r="K66" s="6">
        <f t="shared" si="5"/>
        <v>12804</v>
      </c>
    </row>
    <row r="67" spans="1:11">
      <c r="A67" s="1">
        <v>82121507</v>
      </c>
      <c r="B67" s="39" t="s">
        <v>231</v>
      </c>
      <c r="C67" s="38"/>
      <c r="D67" s="1" t="s">
        <v>141</v>
      </c>
      <c r="E67" s="1" t="s">
        <v>20</v>
      </c>
      <c r="F67" s="1">
        <v>84</v>
      </c>
      <c r="G67" s="1"/>
      <c r="H67" s="1">
        <f t="shared" si="4"/>
        <v>84</v>
      </c>
      <c r="I67" s="1"/>
      <c r="J67" s="19">
        <v>132</v>
      </c>
      <c r="K67" s="6">
        <f t="shared" si="5"/>
        <v>11088</v>
      </c>
    </row>
    <row r="68" spans="1:11">
      <c r="A68" s="1">
        <v>82121507</v>
      </c>
      <c r="B68" s="39" t="s">
        <v>231</v>
      </c>
      <c r="C68" s="38"/>
      <c r="D68" s="1" t="s">
        <v>142</v>
      </c>
      <c r="E68" s="1" t="s">
        <v>20</v>
      </c>
      <c r="F68" s="1">
        <v>98</v>
      </c>
      <c r="G68" s="1"/>
      <c r="H68" s="1">
        <f>+F68+G68-I68-I68</f>
        <v>98</v>
      </c>
      <c r="I68" s="1"/>
      <c r="J68" s="19">
        <v>132</v>
      </c>
      <c r="K68" s="6">
        <f t="shared" si="5"/>
        <v>12936</v>
      </c>
    </row>
    <row r="69" spans="1:11">
      <c r="A69" s="1">
        <v>82121507</v>
      </c>
      <c r="B69" s="39" t="s">
        <v>231</v>
      </c>
      <c r="C69" s="38"/>
      <c r="D69" s="1" t="s">
        <v>143</v>
      </c>
      <c r="E69" s="1" t="s">
        <v>20</v>
      </c>
      <c r="F69" s="1">
        <v>958</v>
      </c>
      <c r="G69" s="1"/>
      <c r="H69" s="1">
        <f t="shared" ref="H69:H81" si="6">+F69+G69-I69</f>
        <v>958</v>
      </c>
      <c r="I69" s="1"/>
      <c r="J69" s="19">
        <v>132</v>
      </c>
      <c r="K69" s="6">
        <f>H69*J69</f>
        <v>126456</v>
      </c>
    </row>
    <row r="70" spans="1:11">
      <c r="A70" s="1">
        <v>82121507</v>
      </c>
      <c r="B70" s="39" t="s">
        <v>231</v>
      </c>
      <c r="C70" s="38"/>
      <c r="D70" s="1" t="s">
        <v>144</v>
      </c>
      <c r="E70" s="1" t="s">
        <v>20</v>
      </c>
      <c r="F70" s="1">
        <v>98</v>
      </c>
      <c r="G70" s="1"/>
      <c r="H70" s="1">
        <f t="shared" si="6"/>
        <v>98</v>
      </c>
      <c r="I70" s="1"/>
      <c r="J70" s="19">
        <v>132</v>
      </c>
      <c r="K70" s="6">
        <f t="shared" ref="K70:K84" si="7">+J70*H70</f>
        <v>12936</v>
      </c>
    </row>
    <row r="71" spans="1:11">
      <c r="A71" s="1">
        <v>82121507</v>
      </c>
      <c r="B71" s="39" t="s">
        <v>231</v>
      </c>
      <c r="C71" s="38"/>
      <c r="D71" s="1" t="s">
        <v>145</v>
      </c>
      <c r="E71" s="1" t="s">
        <v>20</v>
      </c>
      <c r="F71" s="1">
        <v>358</v>
      </c>
      <c r="G71" s="1"/>
      <c r="H71" s="1">
        <f t="shared" si="6"/>
        <v>358</v>
      </c>
      <c r="I71" s="1"/>
      <c r="J71" s="19">
        <v>132</v>
      </c>
      <c r="K71" s="6">
        <f t="shared" si="7"/>
        <v>47256</v>
      </c>
    </row>
    <row r="72" spans="1:11">
      <c r="A72" s="1">
        <v>82121507</v>
      </c>
      <c r="B72" s="39" t="s">
        <v>231</v>
      </c>
      <c r="C72" s="38"/>
      <c r="D72" s="1" t="s">
        <v>146</v>
      </c>
      <c r="E72" s="1" t="s">
        <v>20</v>
      </c>
      <c r="F72" s="1">
        <v>365</v>
      </c>
      <c r="G72" s="1"/>
      <c r="H72" s="1">
        <f t="shared" si="6"/>
        <v>365</v>
      </c>
      <c r="I72" s="1"/>
      <c r="J72" s="19">
        <v>195</v>
      </c>
      <c r="K72" s="6">
        <f t="shared" si="7"/>
        <v>71175</v>
      </c>
    </row>
    <row r="73" spans="1:11">
      <c r="A73" s="1">
        <v>82121507</v>
      </c>
      <c r="B73" s="39" t="s">
        <v>231</v>
      </c>
      <c r="C73" s="38"/>
      <c r="D73" s="1" t="s">
        <v>147</v>
      </c>
      <c r="E73" s="1" t="s">
        <v>20</v>
      </c>
      <c r="F73" s="1">
        <v>84</v>
      </c>
      <c r="G73" s="1"/>
      <c r="H73" s="1">
        <f t="shared" si="6"/>
        <v>84</v>
      </c>
      <c r="I73" s="1"/>
      <c r="J73" s="19">
        <v>132</v>
      </c>
      <c r="K73" s="6">
        <f t="shared" si="7"/>
        <v>11088</v>
      </c>
    </row>
    <row r="74" spans="1:11">
      <c r="A74" s="1">
        <v>82121507</v>
      </c>
      <c r="B74" s="39" t="s">
        <v>231</v>
      </c>
      <c r="C74" s="38"/>
      <c r="D74" s="1" t="s">
        <v>148</v>
      </c>
      <c r="E74" s="1" t="s">
        <v>20</v>
      </c>
      <c r="F74" s="1">
        <v>100</v>
      </c>
      <c r="G74" s="1"/>
      <c r="H74" s="1">
        <f t="shared" si="6"/>
        <v>100</v>
      </c>
      <c r="I74" s="1"/>
      <c r="J74" s="19">
        <v>132</v>
      </c>
      <c r="K74" s="6">
        <f t="shared" si="7"/>
        <v>13200</v>
      </c>
    </row>
    <row r="75" spans="1:11">
      <c r="A75" s="1">
        <v>82121507</v>
      </c>
      <c r="B75" s="39" t="s">
        <v>231</v>
      </c>
      <c r="C75" s="38"/>
      <c r="D75" s="1" t="s">
        <v>149</v>
      </c>
      <c r="E75" s="1" t="s">
        <v>20</v>
      </c>
      <c r="F75" s="1">
        <v>66</v>
      </c>
      <c r="G75" s="1"/>
      <c r="H75" s="1">
        <f t="shared" si="6"/>
        <v>66</v>
      </c>
      <c r="I75" s="1"/>
      <c r="J75" s="19">
        <v>195</v>
      </c>
      <c r="K75" s="6">
        <f t="shared" si="7"/>
        <v>12870</v>
      </c>
    </row>
    <row r="76" spans="1:11">
      <c r="A76" s="1">
        <v>82121507</v>
      </c>
      <c r="B76" s="39" t="s">
        <v>231</v>
      </c>
      <c r="C76" s="38"/>
      <c r="D76" s="1" t="s">
        <v>150</v>
      </c>
      <c r="E76" s="1" t="s">
        <v>20</v>
      </c>
      <c r="F76" s="1">
        <v>100</v>
      </c>
      <c r="G76" s="1"/>
      <c r="H76" s="1">
        <f t="shared" si="6"/>
        <v>95</v>
      </c>
      <c r="I76" s="1">
        <v>5</v>
      </c>
      <c r="J76" s="19">
        <v>220</v>
      </c>
      <c r="K76" s="6">
        <f t="shared" si="7"/>
        <v>20900</v>
      </c>
    </row>
    <row r="77" spans="1:11">
      <c r="A77" s="1">
        <v>82121507</v>
      </c>
      <c r="B77" s="39" t="s">
        <v>231</v>
      </c>
      <c r="C77" s="38"/>
      <c r="D77" s="1" t="s">
        <v>151</v>
      </c>
      <c r="E77" s="1" t="s">
        <v>20</v>
      </c>
      <c r="F77" s="1">
        <v>883</v>
      </c>
      <c r="G77" s="1"/>
      <c r="H77" s="1">
        <f t="shared" si="6"/>
        <v>883</v>
      </c>
      <c r="I77" s="1"/>
      <c r="J77" s="19">
        <v>110</v>
      </c>
      <c r="K77" s="6">
        <f t="shared" si="7"/>
        <v>97130</v>
      </c>
    </row>
    <row r="78" spans="1:11">
      <c r="A78" s="1">
        <v>82121507</v>
      </c>
      <c r="B78" s="39" t="s">
        <v>231</v>
      </c>
      <c r="C78" s="38"/>
      <c r="D78" s="1" t="s">
        <v>152</v>
      </c>
      <c r="E78" s="1" t="s">
        <v>20</v>
      </c>
      <c r="F78" s="1">
        <v>40</v>
      </c>
      <c r="G78" s="1"/>
      <c r="H78" s="1">
        <f t="shared" si="6"/>
        <v>40</v>
      </c>
      <c r="I78" s="1"/>
      <c r="J78" s="19">
        <v>10</v>
      </c>
      <c r="K78" s="6">
        <f t="shared" si="7"/>
        <v>400</v>
      </c>
    </row>
    <row r="79" spans="1:11">
      <c r="A79" s="1">
        <v>82121507</v>
      </c>
      <c r="B79" s="39" t="s">
        <v>231</v>
      </c>
      <c r="C79" s="38"/>
      <c r="D79" s="1" t="s">
        <v>153</v>
      </c>
      <c r="E79" s="1" t="s">
        <v>20</v>
      </c>
      <c r="F79" s="1">
        <v>10</v>
      </c>
      <c r="G79" s="1"/>
      <c r="H79" s="1">
        <f t="shared" si="6"/>
        <v>10</v>
      </c>
      <c r="I79" s="1"/>
      <c r="J79" s="19">
        <v>200</v>
      </c>
      <c r="K79" s="6">
        <f t="shared" si="7"/>
        <v>2000</v>
      </c>
    </row>
    <row r="80" spans="1:11">
      <c r="A80" s="1">
        <v>82121507</v>
      </c>
      <c r="B80" s="39" t="s">
        <v>231</v>
      </c>
      <c r="C80" s="38"/>
      <c r="D80" s="1" t="s">
        <v>154</v>
      </c>
      <c r="E80" s="1" t="s">
        <v>155</v>
      </c>
      <c r="F80" s="1">
        <v>40</v>
      </c>
      <c r="G80" s="1"/>
      <c r="H80" s="1">
        <f t="shared" si="6"/>
        <v>40</v>
      </c>
      <c r="I80" s="1"/>
      <c r="J80" s="19">
        <v>190</v>
      </c>
      <c r="K80" s="6">
        <f t="shared" si="7"/>
        <v>7600</v>
      </c>
    </row>
    <row r="81" spans="1:11">
      <c r="A81" s="1">
        <v>82121507</v>
      </c>
      <c r="B81" s="39" t="s">
        <v>231</v>
      </c>
      <c r="C81" s="38"/>
      <c r="D81" s="1" t="s">
        <v>156</v>
      </c>
      <c r="E81" s="1" t="s">
        <v>20</v>
      </c>
      <c r="F81" s="1">
        <v>40</v>
      </c>
      <c r="G81" s="1"/>
      <c r="H81" s="1">
        <f t="shared" si="6"/>
        <v>40</v>
      </c>
      <c r="I81" s="1"/>
      <c r="J81" s="19">
        <v>190</v>
      </c>
      <c r="K81" s="6">
        <f t="shared" si="7"/>
        <v>7600</v>
      </c>
    </row>
    <row r="82" spans="1:11">
      <c r="A82" s="1">
        <v>82121507</v>
      </c>
      <c r="B82" s="39" t="s">
        <v>231</v>
      </c>
      <c r="C82" s="38"/>
      <c r="D82" s="1" t="s">
        <v>157</v>
      </c>
      <c r="E82" s="1" t="s">
        <v>20</v>
      </c>
      <c r="F82" s="1">
        <v>94</v>
      </c>
      <c r="G82" s="1"/>
      <c r="H82" s="1">
        <f>+G82+F82-I82</f>
        <v>89</v>
      </c>
      <c r="I82" s="1">
        <v>5</v>
      </c>
      <c r="J82" s="19">
        <v>180</v>
      </c>
      <c r="K82" s="6">
        <f t="shared" si="7"/>
        <v>16020</v>
      </c>
    </row>
    <row r="83" spans="1:11">
      <c r="A83" s="1">
        <v>82121507</v>
      </c>
      <c r="B83" s="39" t="s">
        <v>231</v>
      </c>
      <c r="C83" s="38"/>
      <c r="D83" s="1" t="s">
        <v>158</v>
      </c>
      <c r="E83" s="1" t="s">
        <v>20</v>
      </c>
      <c r="F83" s="1">
        <v>34</v>
      </c>
      <c r="G83" s="1"/>
      <c r="H83" s="1">
        <f t="shared" ref="H83:H87" si="8">+F83+G83-I83</f>
        <v>32</v>
      </c>
      <c r="I83" s="1">
        <v>2</v>
      </c>
      <c r="J83" s="19">
        <v>132</v>
      </c>
      <c r="K83" s="6">
        <f t="shared" si="7"/>
        <v>4224</v>
      </c>
    </row>
    <row r="84" spans="1:11">
      <c r="A84" s="1">
        <v>82121507</v>
      </c>
      <c r="B84" s="39" t="s">
        <v>231</v>
      </c>
      <c r="C84" s="38"/>
      <c r="D84" s="1" t="s">
        <v>159</v>
      </c>
      <c r="E84" s="1" t="s">
        <v>20</v>
      </c>
      <c r="F84" s="1">
        <v>100</v>
      </c>
      <c r="G84" s="1"/>
      <c r="H84" s="1">
        <f t="shared" si="8"/>
        <v>100</v>
      </c>
      <c r="I84" s="1"/>
      <c r="J84" s="19">
        <v>132</v>
      </c>
      <c r="K84" s="6">
        <f t="shared" si="7"/>
        <v>13200</v>
      </c>
    </row>
    <row r="85" spans="1:11">
      <c r="A85" s="1">
        <v>82121507</v>
      </c>
      <c r="B85" s="39" t="s">
        <v>231</v>
      </c>
      <c r="C85" s="38"/>
      <c r="D85" s="1" t="s">
        <v>160</v>
      </c>
      <c r="E85" s="1" t="s">
        <v>20</v>
      </c>
      <c r="F85" s="1">
        <v>75</v>
      </c>
      <c r="G85" s="1"/>
      <c r="H85" s="1">
        <f t="shared" si="8"/>
        <v>75</v>
      </c>
      <c r="I85" s="1"/>
      <c r="J85" s="19">
        <v>132</v>
      </c>
      <c r="K85" s="6">
        <v>13200</v>
      </c>
    </row>
    <row r="86" spans="1:11">
      <c r="A86" s="1">
        <v>82121507</v>
      </c>
      <c r="B86" s="39" t="s">
        <v>231</v>
      </c>
      <c r="C86" s="38"/>
      <c r="D86" s="1" t="s">
        <v>161</v>
      </c>
      <c r="E86" s="1" t="s">
        <v>20</v>
      </c>
      <c r="F86" s="1">
        <v>238</v>
      </c>
      <c r="G86" s="1"/>
      <c r="H86" s="1">
        <f t="shared" si="8"/>
        <v>238</v>
      </c>
      <c r="I86" s="1"/>
      <c r="J86" s="19">
        <v>145</v>
      </c>
      <c r="K86" s="6">
        <f>+H86*J86</f>
        <v>34510</v>
      </c>
    </row>
    <row r="87" spans="1:11">
      <c r="A87" s="1">
        <v>82121507</v>
      </c>
      <c r="B87" s="39" t="s">
        <v>231</v>
      </c>
      <c r="C87" s="38"/>
      <c r="D87" s="1" t="s">
        <v>162</v>
      </c>
      <c r="E87" s="1" t="s">
        <v>64</v>
      </c>
      <c r="F87" s="1">
        <v>50</v>
      </c>
      <c r="G87" s="1"/>
      <c r="H87" s="1">
        <f t="shared" si="8"/>
        <v>50</v>
      </c>
      <c r="I87" s="1"/>
      <c r="J87" s="19">
        <v>120</v>
      </c>
      <c r="K87" s="6">
        <f>+F87*J87</f>
        <v>6000</v>
      </c>
    </row>
    <row r="88" spans="1:11">
      <c r="D88" s="8" t="s">
        <v>8</v>
      </c>
      <c r="E88" s="1"/>
      <c r="F88" s="1"/>
      <c r="G88" s="1"/>
      <c r="H88" s="1"/>
      <c r="I88" s="1"/>
      <c r="J88" s="1"/>
      <c r="K88" s="7">
        <f>SUM(K14:K87)</f>
        <v>1182648</v>
      </c>
    </row>
    <row r="89" spans="1:11">
      <c r="D89" s="13"/>
      <c r="K89" s="18"/>
    </row>
    <row r="90" spans="1:11">
      <c r="D90" s="13"/>
      <c r="K90" s="18"/>
    </row>
    <row r="91" spans="1:11">
      <c r="D91" s="13"/>
      <c r="K91" s="18"/>
    </row>
    <row r="92" spans="1:11">
      <c r="D92" s="13"/>
      <c r="K92" s="18"/>
    </row>
    <row r="93" spans="1:11">
      <c r="D93" s="13"/>
      <c r="K93" s="18"/>
    </row>
    <row r="94" spans="1:11">
      <c r="D94" s="13"/>
      <c r="K94" s="18"/>
    </row>
    <row r="95" spans="1:11">
      <c r="D95" s="13"/>
      <c r="K95" s="18"/>
    </row>
    <row r="97" spans="4:10">
      <c r="D97" s="8" t="s">
        <v>79</v>
      </c>
      <c r="I97" s="8" t="s">
        <v>80</v>
      </c>
      <c r="J97" s="8"/>
    </row>
    <row r="98" spans="4:10">
      <c r="D98" t="s">
        <v>81</v>
      </c>
      <c r="I98" s="43" t="s">
        <v>82</v>
      </c>
      <c r="J98" s="43"/>
    </row>
    <row r="100" spans="4:10">
      <c r="E100" s="8" t="s">
        <v>215</v>
      </c>
      <c r="F100" s="8"/>
      <c r="G100" s="8"/>
    </row>
    <row r="101" spans="4:10">
      <c r="E101" t="s">
        <v>214</v>
      </c>
    </row>
  </sheetData>
  <mergeCells count="87">
    <mergeCell ref="K7:K10"/>
    <mergeCell ref="D12:D13"/>
    <mergeCell ref="E12:E13"/>
    <mergeCell ref="G12:G13"/>
    <mergeCell ref="B12:C13"/>
    <mergeCell ref="A12:A13"/>
    <mergeCell ref="B14:C14"/>
    <mergeCell ref="I98:J98"/>
    <mergeCell ref="I7:J7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8:C78"/>
    <mergeCell ref="B79:C79"/>
    <mergeCell ref="B70:C70"/>
    <mergeCell ref="B71:C71"/>
    <mergeCell ref="B72:C72"/>
    <mergeCell ref="B73:C73"/>
    <mergeCell ref="B74:C74"/>
    <mergeCell ref="B85:C85"/>
    <mergeCell ref="B86:C86"/>
    <mergeCell ref="B87:C87"/>
    <mergeCell ref="B11:C11"/>
    <mergeCell ref="A7:C7"/>
    <mergeCell ref="A8:C8"/>
    <mergeCell ref="A9:C9"/>
    <mergeCell ref="A10:C10"/>
    <mergeCell ref="B80:C80"/>
    <mergeCell ref="B81:C81"/>
    <mergeCell ref="B82:C82"/>
    <mergeCell ref="B83:C83"/>
    <mergeCell ref="B84:C84"/>
    <mergeCell ref="B75:C75"/>
    <mergeCell ref="B76:C76"/>
    <mergeCell ref="B77:C77"/>
  </mergeCells>
  <pageMargins left="0.25" right="0.25" top="0.75" bottom="0.75" header="0.3" footer="0.3"/>
  <pageSetup scale="63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R56"/>
  <sheetViews>
    <sheetView tabSelected="1" topLeftCell="A29" zoomScaleNormal="100" workbookViewId="0">
      <selection activeCell="O60" sqref="A1:O60"/>
    </sheetView>
  </sheetViews>
  <sheetFormatPr baseColWidth="10" defaultColWidth="11.42578125" defaultRowHeight="15"/>
  <cols>
    <col min="1" max="7" width="4" customWidth="1"/>
    <col min="8" max="8" width="31.42578125" customWidth="1"/>
    <col min="9" max="9" width="10.7109375" customWidth="1"/>
    <col min="10" max="10" width="11.7109375" customWidth="1"/>
    <col min="11" max="11" width="9.85546875" customWidth="1"/>
    <col min="12" max="12" width="12.140625" customWidth="1"/>
    <col min="13" max="13" width="11.42578125" customWidth="1"/>
    <col min="14" max="14" width="10.85546875" customWidth="1"/>
    <col min="15" max="15" width="14.42578125" customWidth="1"/>
    <col min="18" max="18" width="15" customWidth="1"/>
  </cols>
  <sheetData>
    <row r="6" spans="1:15" ht="18.75">
      <c r="H6" t="s">
        <v>163</v>
      </c>
      <c r="J6" s="12"/>
      <c r="K6" s="12"/>
      <c r="L6" s="12"/>
      <c r="M6" s="12"/>
      <c r="N6" s="24"/>
    </row>
    <row r="7" spans="1:15">
      <c r="A7" s="45" t="s">
        <v>164</v>
      </c>
      <c r="B7" s="45"/>
      <c r="C7" s="45"/>
      <c r="D7" s="45"/>
      <c r="E7" s="45"/>
      <c r="F7" s="45"/>
      <c r="G7" s="45"/>
      <c r="H7" s="45"/>
      <c r="I7" s="45"/>
      <c r="J7" s="45"/>
      <c r="K7" s="1"/>
      <c r="L7" s="1"/>
      <c r="M7" s="52" t="s">
        <v>211</v>
      </c>
      <c r="N7" s="53"/>
      <c r="O7" s="48" t="s">
        <v>9</v>
      </c>
    </row>
    <row r="8" spans="1:15">
      <c r="A8" s="45" t="s">
        <v>165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1"/>
      <c r="N8" s="2"/>
      <c r="O8" s="49"/>
    </row>
    <row r="9" spans="1:15">
      <c r="A9" s="45"/>
      <c r="B9" s="45"/>
      <c r="C9" s="45"/>
      <c r="D9" s="45"/>
      <c r="E9" s="45"/>
      <c r="F9" s="45"/>
      <c r="G9" s="45"/>
      <c r="H9" s="3" t="s">
        <v>3</v>
      </c>
      <c r="I9" s="3" t="s">
        <v>4</v>
      </c>
      <c r="J9" s="3"/>
      <c r="K9" s="3" t="s">
        <v>5</v>
      </c>
      <c r="L9" s="3" t="s">
        <v>6</v>
      </c>
      <c r="M9" s="3" t="s">
        <v>7</v>
      </c>
      <c r="N9" s="25"/>
      <c r="O9" s="50"/>
    </row>
    <row r="10" spans="1:15" ht="30" customHeight="1">
      <c r="A10" s="55" t="s">
        <v>220</v>
      </c>
      <c r="B10" s="56"/>
      <c r="C10" s="57"/>
      <c r="D10" s="55" t="s">
        <v>221</v>
      </c>
      <c r="E10" s="56"/>
      <c r="F10" s="56"/>
      <c r="G10" s="57"/>
      <c r="H10" s="54" t="s">
        <v>10</v>
      </c>
      <c r="I10" s="54" t="s">
        <v>11</v>
      </c>
      <c r="J10" s="4" t="s">
        <v>12</v>
      </c>
      <c r="K10" s="54" t="s">
        <v>13</v>
      </c>
      <c r="L10" s="4" t="s">
        <v>14</v>
      </c>
      <c r="M10" s="4" t="s">
        <v>12</v>
      </c>
      <c r="N10" s="4" t="s">
        <v>9</v>
      </c>
      <c r="O10" s="5" t="s">
        <v>8</v>
      </c>
    </row>
    <row r="11" spans="1:15" ht="21.75" customHeight="1">
      <c r="A11" s="58"/>
      <c r="B11" s="59"/>
      <c r="C11" s="60"/>
      <c r="D11" s="58"/>
      <c r="E11" s="59"/>
      <c r="F11" s="59"/>
      <c r="G11" s="60"/>
      <c r="H11" s="54"/>
      <c r="I11" s="54"/>
      <c r="J11" s="4" t="s">
        <v>166</v>
      </c>
      <c r="K11" s="54"/>
      <c r="L11" s="4"/>
      <c r="M11" s="4" t="s">
        <v>16</v>
      </c>
      <c r="N11" s="4" t="s">
        <v>18</v>
      </c>
      <c r="O11" s="4"/>
    </row>
    <row r="12" spans="1:15" ht="13.5" customHeight="1">
      <c r="A12" s="43">
        <v>12141901</v>
      </c>
      <c r="B12" s="43"/>
      <c r="C12" s="44"/>
      <c r="D12" s="39" t="s">
        <v>232</v>
      </c>
      <c r="E12" s="37"/>
      <c r="F12" s="37"/>
      <c r="G12" s="38"/>
      <c r="H12" s="1" t="s">
        <v>167</v>
      </c>
      <c r="I12" s="1" t="s">
        <v>168</v>
      </c>
      <c r="J12" s="3">
        <v>439</v>
      </c>
      <c r="K12" s="3"/>
      <c r="L12" s="3">
        <v>175</v>
      </c>
      <c r="M12" s="3">
        <f t="shared" ref="M12:M16" si="0">+J12+K12-L12</f>
        <v>264</v>
      </c>
      <c r="N12" s="3">
        <v>240</v>
      </c>
      <c r="O12" s="6">
        <f>+N12*M12</f>
        <v>63360</v>
      </c>
    </row>
    <row r="13" spans="1:15">
      <c r="A13" s="43">
        <v>47131827</v>
      </c>
      <c r="B13" s="43"/>
      <c r="C13" s="44"/>
      <c r="D13" s="39" t="s">
        <v>233</v>
      </c>
      <c r="E13" s="37"/>
      <c r="F13" s="37"/>
      <c r="G13" s="38"/>
      <c r="H13" s="1" t="s">
        <v>219</v>
      </c>
      <c r="I13" s="1" t="s">
        <v>168</v>
      </c>
      <c r="J13" s="3">
        <v>33</v>
      </c>
      <c r="K13" s="3"/>
      <c r="L13" s="3">
        <v>7</v>
      </c>
      <c r="M13" s="3">
        <f t="shared" si="0"/>
        <v>26</v>
      </c>
      <c r="N13" s="3">
        <v>840</v>
      </c>
      <c r="O13" s="6">
        <f>+M13*N13</f>
        <v>21840</v>
      </c>
    </row>
    <row r="14" spans="1:15">
      <c r="A14" s="37">
        <v>12141901</v>
      </c>
      <c r="B14" s="37"/>
      <c r="C14" s="38"/>
      <c r="D14" s="39" t="s">
        <v>233</v>
      </c>
      <c r="E14" s="37"/>
      <c r="F14" s="37"/>
      <c r="G14" s="38"/>
      <c r="H14" s="1" t="s">
        <v>169</v>
      </c>
      <c r="I14" s="1" t="s">
        <v>170</v>
      </c>
      <c r="J14" s="3">
        <v>4</v>
      </c>
      <c r="K14" s="3">
        <v>30</v>
      </c>
      <c r="L14" s="3">
        <v>4</v>
      </c>
      <c r="M14" s="3">
        <f t="shared" si="0"/>
        <v>30</v>
      </c>
      <c r="N14" s="3">
        <v>5945</v>
      </c>
      <c r="O14" s="6">
        <f>+M14*N14</f>
        <v>178350</v>
      </c>
    </row>
    <row r="15" spans="1:15">
      <c r="A15" s="43">
        <v>53131608</v>
      </c>
      <c r="B15" s="43"/>
      <c r="C15" s="44"/>
      <c r="D15" s="39" t="s">
        <v>233</v>
      </c>
      <c r="E15" s="37"/>
      <c r="F15" s="37"/>
      <c r="G15" s="38"/>
      <c r="H15" s="1" t="s">
        <v>171</v>
      </c>
      <c r="I15" s="1" t="s">
        <v>168</v>
      </c>
      <c r="J15" s="3">
        <v>481</v>
      </c>
      <c r="K15" s="3"/>
      <c r="L15" s="3">
        <v>40</v>
      </c>
      <c r="M15" s="3">
        <f t="shared" si="0"/>
        <v>441</v>
      </c>
      <c r="N15" s="3">
        <v>366</v>
      </c>
      <c r="O15" s="6">
        <f>+M15*N15</f>
        <v>161406</v>
      </c>
    </row>
    <row r="16" spans="1:15">
      <c r="A16" s="43">
        <v>47131803</v>
      </c>
      <c r="B16" s="43"/>
      <c r="C16" s="44"/>
      <c r="D16" s="39" t="s">
        <v>233</v>
      </c>
      <c r="E16" s="37"/>
      <c r="F16" s="37"/>
      <c r="G16" s="38"/>
      <c r="H16" s="1" t="s">
        <v>172</v>
      </c>
      <c r="I16" s="1" t="s">
        <v>168</v>
      </c>
      <c r="J16" s="3">
        <v>156</v>
      </c>
      <c r="K16" s="3"/>
      <c r="L16" s="3">
        <v>62</v>
      </c>
      <c r="M16" s="3">
        <f t="shared" si="0"/>
        <v>94</v>
      </c>
      <c r="N16" s="3">
        <v>235</v>
      </c>
      <c r="O16" s="6">
        <f>+M16*N16</f>
        <v>22090</v>
      </c>
    </row>
    <row r="17" spans="1:15">
      <c r="A17" s="43">
        <v>42281704</v>
      </c>
      <c r="B17" s="43"/>
      <c r="C17" s="44"/>
      <c r="D17" s="39" t="s">
        <v>233</v>
      </c>
      <c r="E17" s="37"/>
      <c r="F17" s="37"/>
      <c r="G17" s="38"/>
      <c r="H17" s="1" t="s">
        <v>173</v>
      </c>
      <c r="I17" s="1" t="s">
        <v>174</v>
      </c>
      <c r="J17" s="3">
        <v>27</v>
      </c>
      <c r="K17" s="3"/>
      <c r="L17" s="3">
        <v>4</v>
      </c>
      <c r="M17" s="3">
        <f>+J17+K17-L17</f>
        <v>23</v>
      </c>
      <c r="N17" s="3">
        <v>300</v>
      </c>
      <c r="O17" s="6">
        <f t="shared" ref="O17:O47" si="1">+N17*M17</f>
        <v>6900</v>
      </c>
    </row>
    <row r="18" spans="1:15">
      <c r="A18" s="43">
        <v>41104211</v>
      </c>
      <c r="B18" s="43"/>
      <c r="C18" s="44"/>
      <c r="D18" s="39" t="s">
        <v>233</v>
      </c>
      <c r="E18" s="37"/>
      <c r="F18" s="37"/>
      <c r="G18" s="38"/>
      <c r="H18" s="1" t="s">
        <v>175</v>
      </c>
      <c r="I18" s="1" t="s">
        <v>168</v>
      </c>
      <c r="J18" s="3">
        <v>108</v>
      </c>
      <c r="K18" s="3"/>
      <c r="L18" s="3">
        <v>18</v>
      </c>
      <c r="M18" s="3">
        <f>+J18+K18-L18</f>
        <v>90</v>
      </c>
      <c r="N18" s="3">
        <v>699</v>
      </c>
      <c r="O18" s="6">
        <f t="shared" si="1"/>
        <v>62910</v>
      </c>
    </row>
    <row r="19" spans="1:15">
      <c r="A19" s="43">
        <v>14111704</v>
      </c>
      <c r="B19" s="43"/>
      <c r="C19" s="44"/>
      <c r="D19" s="36" t="s">
        <v>234</v>
      </c>
      <c r="E19" s="37"/>
      <c r="F19" s="37"/>
      <c r="G19" s="38"/>
      <c r="H19" s="1" t="s">
        <v>176</v>
      </c>
      <c r="I19" s="1" t="s">
        <v>177</v>
      </c>
      <c r="J19" s="3">
        <v>71.900000000000006</v>
      </c>
      <c r="K19" s="3">
        <v>500</v>
      </c>
      <c r="L19" s="3">
        <v>41</v>
      </c>
      <c r="M19" s="3">
        <f>+J19+K19-L19</f>
        <v>530.9</v>
      </c>
      <c r="N19" s="3">
        <v>2000</v>
      </c>
      <c r="O19" s="6">
        <f t="shared" si="1"/>
        <v>1061800</v>
      </c>
    </row>
    <row r="20" spans="1:15">
      <c r="A20" s="43">
        <v>14111703</v>
      </c>
      <c r="B20" s="43"/>
      <c r="C20" s="44"/>
      <c r="D20" s="36" t="s">
        <v>234</v>
      </c>
      <c r="E20" s="37"/>
      <c r="F20" s="37"/>
      <c r="G20" s="38"/>
      <c r="H20" s="1" t="s">
        <v>178</v>
      </c>
      <c r="I20" s="1" t="s">
        <v>179</v>
      </c>
      <c r="J20" s="3">
        <v>21</v>
      </c>
      <c r="K20" s="3">
        <v>350</v>
      </c>
      <c r="L20" s="3">
        <v>46</v>
      </c>
      <c r="M20" s="3">
        <f>+J20+K20-L20</f>
        <v>325</v>
      </c>
      <c r="N20" s="3">
        <v>2000</v>
      </c>
      <c r="O20" s="6">
        <f t="shared" si="1"/>
        <v>650000</v>
      </c>
    </row>
    <row r="21" spans="1:15">
      <c r="A21" s="43">
        <v>47121701</v>
      </c>
      <c r="B21" s="43"/>
      <c r="C21" s="44"/>
      <c r="D21" s="36" t="s">
        <v>235</v>
      </c>
      <c r="E21" s="37"/>
      <c r="F21" s="37"/>
      <c r="G21" s="38"/>
      <c r="H21" s="1" t="s">
        <v>180</v>
      </c>
      <c r="I21" s="1" t="s">
        <v>155</v>
      </c>
      <c r="J21" s="3">
        <v>3700</v>
      </c>
      <c r="K21" s="3">
        <v>10000</v>
      </c>
      <c r="L21" s="3">
        <v>2100</v>
      </c>
      <c r="M21" s="3">
        <f t="shared" ref="M21:M47" si="2">+J21+K21-L21</f>
        <v>11600</v>
      </c>
      <c r="N21" s="3">
        <v>15.5</v>
      </c>
      <c r="O21" s="6">
        <f t="shared" si="1"/>
        <v>179800</v>
      </c>
    </row>
    <row r="22" spans="1:15">
      <c r="A22" s="43">
        <v>47121701</v>
      </c>
      <c r="B22" s="43"/>
      <c r="C22" s="44"/>
      <c r="D22" s="36" t="s">
        <v>235</v>
      </c>
      <c r="E22" s="37"/>
      <c r="F22" s="37"/>
      <c r="G22" s="38"/>
      <c r="H22" s="1" t="s">
        <v>181</v>
      </c>
      <c r="I22" s="1" t="s">
        <v>155</v>
      </c>
      <c r="J22" s="3">
        <v>3700</v>
      </c>
      <c r="K22" s="3">
        <v>10000</v>
      </c>
      <c r="L22" s="3">
        <v>2500</v>
      </c>
      <c r="M22" s="3">
        <f t="shared" si="2"/>
        <v>11200</v>
      </c>
      <c r="N22" s="3">
        <v>7.6</v>
      </c>
      <c r="O22" s="6">
        <f t="shared" si="1"/>
        <v>85120</v>
      </c>
    </row>
    <row r="23" spans="1:15">
      <c r="A23" s="43">
        <v>47121701</v>
      </c>
      <c r="B23" s="43"/>
      <c r="C23" s="44"/>
      <c r="D23" s="36" t="s">
        <v>235</v>
      </c>
      <c r="E23" s="37"/>
      <c r="F23" s="37"/>
      <c r="G23" s="38"/>
      <c r="H23" s="1" t="s">
        <v>183</v>
      </c>
      <c r="I23" s="1" t="s">
        <v>182</v>
      </c>
      <c r="J23" s="3">
        <v>560</v>
      </c>
      <c r="K23" s="3"/>
      <c r="L23" s="3"/>
      <c r="M23" s="3">
        <f t="shared" si="2"/>
        <v>560</v>
      </c>
      <c r="N23" s="3">
        <v>1</v>
      </c>
      <c r="O23" s="6">
        <f t="shared" si="1"/>
        <v>560</v>
      </c>
    </row>
    <row r="24" spans="1:15">
      <c r="A24" s="43">
        <v>47121701</v>
      </c>
      <c r="B24" s="43"/>
      <c r="C24" s="44"/>
      <c r="D24" s="36" t="s">
        <v>235</v>
      </c>
      <c r="E24" s="37"/>
      <c r="F24" s="37"/>
      <c r="G24" s="38"/>
      <c r="H24" s="1" t="s">
        <v>184</v>
      </c>
      <c r="I24" s="1" t="s">
        <v>182</v>
      </c>
      <c r="J24" s="3">
        <v>320</v>
      </c>
      <c r="K24" s="3"/>
      <c r="L24" s="3"/>
      <c r="M24" s="3">
        <f t="shared" si="2"/>
        <v>320</v>
      </c>
      <c r="N24" s="3">
        <v>1</v>
      </c>
      <c r="O24" s="6">
        <f t="shared" si="1"/>
        <v>320</v>
      </c>
    </row>
    <row r="25" spans="1:15">
      <c r="A25" s="43">
        <v>47121701</v>
      </c>
      <c r="B25" s="43"/>
      <c r="C25" s="44"/>
      <c r="D25" s="36" t="s">
        <v>235</v>
      </c>
      <c r="E25" s="37"/>
      <c r="F25" s="37"/>
      <c r="G25" s="38"/>
      <c r="H25" s="1" t="s">
        <v>185</v>
      </c>
      <c r="I25" s="1" t="s">
        <v>182</v>
      </c>
      <c r="J25" s="3">
        <v>668</v>
      </c>
      <c r="K25" s="3"/>
      <c r="L25" s="3"/>
      <c r="M25" s="3">
        <f t="shared" si="2"/>
        <v>668</v>
      </c>
      <c r="N25" s="3">
        <v>1</v>
      </c>
      <c r="O25" s="6">
        <f t="shared" si="1"/>
        <v>668</v>
      </c>
    </row>
    <row r="26" spans="1:15">
      <c r="A26" s="43">
        <v>47121701</v>
      </c>
      <c r="B26" s="43"/>
      <c r="C26" s="44"/>
      <c r="D26" s="36" t="s">
        <v>235</v>
      </c>
      <c r="E26" s="37"/>
      <c r="F26" s="37"/>
      <c r="G26" s="38"/>
      <c r="H26" s="1" t="s">
        <v>186</v>
      </c>
      <c r="I26" s="1" t="s">
        <v>155</v>
      </c>
      <c r="J26" s="3">
        <v>3700</v>
      </c>
      <c r="K26" s="3">
        <v>10000</v>
      </c>
      <c r="L26" s="3">
        <v>4000</v>
      </c>
      <c r="M26" s="3">
        <f t="shared" si="2"/>
        <v>9700</v>
      </c>
      <c r="N26" s="3">
        <v>4.04</v>
      </c>
      <c r="O26" s="6">
        <f t="shared" si="1"/>
        <v>39188</v>
      </c>
    </row>
    <row r="27" spans="1:15">
      <c r="A27" s="43">
        <v>47121701</v>
      </c>
      <c r="B27" s="43"/>
      <c r="C27" s="44"/>
      <c r="D27" s="36" t="s">
        <v>235</v>
      </c>
      <c r="E27" s="37"/>
      <c r="F27" s="37"/>
      <c r="G27" s="38"/>
      <c r="H27" s="1" t="s">
        <v>187</v>
      </c>
      <c r="I27" s="1" t="s">
        <v>155</v>
      </c>
      <c r="J27" s="3">
        <v>5500</v>
      </c>
      <c r="K27" s="3">
        <v>10000</v>
      </c>
      <c r="L27" s="3">
        <v>500</v>
      </c>
      <c r="M27" s="3">
        <f t="shared" si="2"/>
        <v>15000</v>
      </c>
      <c r="N27" s="3">
        <v>21.6</v>
      </c>
      <c r="O27" s="6">
        <f t="shared" si="1"/>
        <v>324000</v>
      </c>
    </row>
    <row r="28" spans="1:15">
      <c r="A28" s="43">
        <v>47131608</v>
      </c>
      <c r="B28" s="43"/>
      <c r="C28" s="44"/>
      <c r="D28" s="36" t="s">
        <v>235</v>
      </c>
      <c r="E28" s="37"/>
      <c r="F28" s="37"/>
      <c r="G28" s="38"/>
      <c r="H28" s="27" t="s">
        <v>188</v>
      </c>
      <c r="I28" s="1" t="s">
        <v>20</v>
      </c>
      <c r="J28" s="3">
        <v>28</v>
      </c>
      <c r="K28" s="3"/>
      <c r="L28" s="3"/>
      <c r="M28" s="3">
        <f t="shared" si="2"/>
        <v>28</v>
      </c>
      <c r="N28" s="3">
        <v>325</v>
      </c>
      <c r="O28" s="6">
        <f t="shared" si="1"/>
        <v>9100</v>
      </c>
    </row>
    <row r="29" spans="1:15">
      <c r="A29" s="43">
        <v>47131615</v>
      </c>
      <c r="B29" s="43"/>
      <c r="C29" s="44"/>
      <c r="D29" s="36" t="s">
        <v>235</v>
      </c>
      <c r="E29" s="37"/>
      <c r="F29" s="37"/>
      <c r="G29" s="38"/>
      <c r="H29" s="27" t="s">
        <v>189</v>
      </c>
      <c r="I29" s="1" t="s">
        <v>20</v>
      </c>
      <c r="J29" s="3">
        <v>62</v>
      </c>
      <c r="K29" s="3"/>
      <c r="L29" s="3">
        <v>6</v>
      </c>
      <c r="M29" s="3">
        <f t="shared" si="2"/>
        <v>56</v>
      </c>
      <c r="N29" s="3">
        <v>347.7</v>
      </c>
      <c r="O29" s="6">
        <f t="shared" si="1"/>
        <v>19471.2</v>
      </c>
    </row>
    <row r="30" spans="1:15">
      <c r="A30" s="43">
        <v>47131619</v>
      </c>
      <c r="B30" s="43"/>
      <c r="C30" s="44"/>
      <c r="D30" s="36" t="s">
        <v>235</v>
      </c>
      <c r="E30" s="37"/>
      <c r="F30" s="37"/>
      <c r="G30" s="38"/>
      <c r="H30" s="27" t="s">
        <v>190</v>
      </c>
      <c r="I30" s="1" t="s">
        <v>20</v>
      </c>
      <c r="J30" s="3">
        <v>88</v>
      </c>
      <c r="K30" s="3"/>
      <c r="L30" s="3">
        <v>20</v>
      </c>
      <c r="M30" s="3">
        <f t="shared" si="2"/>
        <v>68</v>
      </c>
      <c r="N30" s="3">
        <v>446.62</v>
      </c>
      <c r="O30" s="6">
        <f t="shared" si="1"/>
        <v>30370.16</v>
      </c>
    </row>
    <row r="31" spans="1:15">
      <c r="A31" s="43">
        <v>47131602</v>
      </c>
      <c r="B31" s="43"/>
      <c r="C31" s="44"/>
      <c r="D31" s="36" t="s">
        <v>235</v>
      </c>
      <c r="E31" s="37"/>
      <c r="F31" s="37"/>
      <c r="G31" s="38"/>
      <c r="H31" s="27" t="s">
        <v>191</v>
      </c>
      <c r="I31" s="1" t="s">
        <v>155</v>
      </c>
      <c r="J31" s="3">
        <v>1015</v>
      </c>
      <c r="K31" s="3"/>
      <c r="L31" s="3">
        <v>30</v>
      </c>
      <c r="M31" s="3">
        <f t="shared" si="2"/>
        <v>985</v>
      </c>
      <c r="N31" s="3">
        <v>56</v>
      </c>
      <c r="O31" s="6">
        <f t="shared" si="1"/>
        <v>55160</v>
      </c>
    </row>
    <row r="32" spans="1:15">
      <c r="A32" s="43">
        <v>47131611</v>
      </c>
      <c r="B32" s="43"/>
      <c r="C32" s="44"/>
      <c r="D32" s="36" t="s">
        <v>235</v>
      </c>
      <c r="E32" s="37"/>
      <c r="F32" s="37"/>
      <c r="G32" s="38"/>
      <c r="H32" s="27" t="s">
        <v>192</v>
      </c>
      <c r="I32" s="1" t="s">
        <v>155</v>
      </c>
      <c r="J32" s="3">
        <v>29</v>
      </c>
      <c r="K32" s="3"/>
      <c r="L32" s="3"/>
      <c r="M32" s="3">
        <f t="shared" si="2"/>
        <v>29</v>
      </c>
      <c r="N32" s="3">
        <v>78</v>
      </c>
      <c r="O32" s="6">
        <f t="shared" si="1"/>
        <v>2262</v>
      </c>
    </row>
    <row r="33" spans="1:15">
      <c r="A33" s="43">
        <v>47121807</v>
      </c>
      <c r="B33" s="43"/>
      <c r="C33" s="44"/>
      <c r="D33" s="36" t="s">
        <v>235</v>
      </c>
      <c r="E33" s="37"/>
      <c r="F33" s="37"/>
      <c r="G33" s="38"/>
      <c r="H33" s="1" t="s">
        <v>193</v>
      </c>
      <c r="I33" s="1" t="s">
        <v>20</v>
      </c>
      <c r="J33" s="3">
        <v>28</v>
      </c>
      <c r="K33" s="3"/>
      <c r="L33" s="3"/>
      <c r="M33" s="3">
        <f t="shared" si="2"/>
        <v>28</v>
      </c>
      <c r="N33" s="3">
        <v>110</v>
      </c>
      <c r="O33" s="6">
        <f t="shared" si="1"/>
        <v>3080</v>
      </c>
    </row>
    <row r="34" spans="1:15">
      <c r="A34" s="43">
        <v>47131618</v>
      </c>
      <c r="B34" s="43"/>
      <c r="C34" s="44"/>
      <c r="D34" s="36" t="s">
        <v>235</v>
      </c>
      <c r="E34" s="37"/>
      <c r="F34" s="37"/>
      <c r="G34" s="38"/>
      <c r="H34" s="27" t="s">
        <v>194</v>
      </c>
      <c r="I34" s="1" t="s">
        <v>20</v>
      </c>
      <c r="J34" s="3">
        <v>16</v>
      </c>
      <c r="K34" s="3"/>
      <c r="L34" s="3"/>
      <c r="M34" s="3">
        <f t="shared" si="2"/>
        <v>16</v>
      </c>
      <c r="N34" s="3">
        <v>1800</v>
      </c>
      <c r="O34" s="6">
        <f t="shared" si="1"/>
        <v>28800</v>
      </c>
    </row>
    <row r="35" spans="1:15">
      <c r="A35" s="43">
        <v>47131711</v>
      </c>
      <c r="B35" s="43"/>
      <c r="C35" s="44"/>
      <c r="D35" s="36" t="s">
        <v>235</v>
      </c>
      <c r="E35" s="37"/>
      <c r="F35" s="37"/>
      <c r="G35" s="38"/>
      <c r="H35" s="27" t="s">
        <v>195</v>
      </c>
      <c r="I35" s="1" t="s">
        <v>20</v>
      </c>
      <c r="J35" s="3">
        <v>2</v>
      </c>
      <c r="K35" s="3"/>
      <c r="L35" s="3"/>
      <c r="M35" s="3">
        <f t="shared" si="2"/>
        <v>2</v>
      </c>
      <c r="N35" s="3">
        <v>2087</v>
      </c>
      <c r="O35" s="6">
        <f t="shared" si="1"/>
        <v>4174</v>
      </c>
    </row>
    <row r="36" spans="1:15">
      <c r="A36" s="46">
        <v>47131801</v>
      </c>
      <c r="B36" s="46"/>
      <c r="C36" s="47"/>
      <c r="D36" s="40" t="s">
        <v>235</v>
      </c>
      <c r="E36" s="41"/>
      <c r="F36" s="41"/>
      <c r="G36" s="42"/>
      <c r="H36" s="33" t="s">
        <v>196</v>
      </c>
      <c r="I36" s="33" t="s">
        <v>168</v>
      </c>
      <c r="J36" s="34">
        <v>8</v>
      </c>
      <c r="K36" s="34"/>
      <c r="L36" s="34"/>
      <c r="M36" s="34">
        <f t="shared" si="2"/>
        <v>8</v>
      </c>
      <c r="N36" s="34">
        <v>3279.66</v>
      </c>
      <c r="O36" s="35">
        <f t="shared" si="1"/>
        <v>26237.279999999999</v>
      </c>
    </row>
    <row r="37" spans="1:15">
      <c r="A37" s="43">
        <v>47131801</v>
      </c>
      <c r="B37" s="43"/>
      <c r="C37" s="44"/>
      <c r="D37" s="40" t="s">
        <v>235</v>
      </c>
      <c r="E37" s="41"/>
      <c r="F37" s="41"/>
      <c r="G37" s="42"/>
      <c r="H37" s="1" t="s">
        <v>197</v>
      </c>
      <c r="I37" s="1" t="s">
        <v>168</v>
      </c>
      <c r="J37" s="3">
        <v>16</v>
      </c>
      <c r="K37" s="3"/>
      <c r="L37" s="3"/>
      <c r="M37" s="3">
        <f t="shared" si="2"/>
        <v>16</v>
      </c>
      <c r="N37" s="3">
        <v>1568</v>
      </c>
      <c r="O37" s="6">
        <f t="shared" si="1"/>
        <v>25088</v>
      </c>
    </row>
    <row r="38" spans="1:15" hidden="1">
      <c r="A38" s="43"/>
      <c r="B38" s="43"/>
      <c r="C38" s="44"/>
      <c r="D38" s="39"/>
      <c r="E38" s="37"/>
      <c r="F38" s="37"/>
      <c r="G38" s="38"/>
      <c r="H38" s="1" t="s">
        <v>198</v>
      </c>
      <c r="I38" s="1" t="s">
        <v>199</v>
      </c>
      <c r="J38" s="3">
        <v>15</v>
      </c>
      <c r="K38" s="3"/>
      <c r="L38" s="3"/>
      <c r="M38" s="3">
        <f t="shared" si="2"/>
        <v>15</v>
      </c>
      <c r="N38" s="3">
        <v>70</v>
      </c>
      <c r="O38" s="6">
        <f t="shared" si="1"/>
        <v>1050</v>
      </c>
    </row>
    <row r="39" spans="1:15">
      <c r="A39" s="43">
        <v>53131608</v>
      </c>
      <c r="B39" s="43"/>
      <c r="C39" s="44"/>
      <c r="D39" s="39" t="s">
        <v>233</v>
      </c>
      <c r="E39" s="37"/>
      <c r="F39" s="37"/>
      <c r="G39" s="38"/>
      <c r="H39" s="1" t="s">
        <v>200</v>
      </c>
      <c r="I39" s="1" t="s">
        <v>168</v>
      </c>
      <c r="J39" s="3">
        <v>75</v>
      </c>
      <c r="K39" s="3"/>
      <c r="L39" s="3">
        <v>30</v>
      </c>
      <c r="M39" s="3">
        <f t="shared" si="2"/>
        <v>45</v>
      </c>
      <c r="N39" s="3">
        <v>378.42</v>
      </c>
      <c r="O39" s="6">
        <f t="shared" si="1"/>
        <v>17028.900000000001</v>
      </c>
    </row>
    <row r="40" spans="1:15">
      <c r="A40" s="43">
        <v>42132205</v>
      </c>
      <c r="B40" s="43"/>
      <c r="C40" s="44"/>
      <c r="D40" s="39" t="s">
        <v>233</v>
      </c>
      <c r="E40" s="37"/>
      <c r="F40" s="37"/>
      <c r="G40" s="38"/>
      <c r="H40" s="27" t="s">
        <v>201</v>
      </c>
      <c r="I40" s="1" t="s">
        <v>202</v>
      </c>
      <c r="J40" s="3">
        <v>94</v>
      </c>
      <c r="K40" s="3"/>
      <c r="L40" s="3">
        <v>10</v>
      </c>
      <c r="M40" s="3">
        <f t="shared" si="2"/>
        <v>84</v>
      </c>
      <c r="N40" s="3">
        <v>330</v>
      </c>
      <c r="O40" s="6">
        <f t="shared" si="1"/>
        <v>27720</v>
      </c>
    </row>
    <row r="41" spans="1:15">
      <c r="A41" s="43">
        <v>42132205</v>
      </c>
      <c r="B41" s="43"/>
      <c r="C41" s="44"/>
      <c r="D41" s="39" t="s">
        <v>233</v>
      </c>
      <c r="E41" s="37"/>
      <c r="F41" s="37"/>
      <c r="G41" s="38"/>
      <c r="H41" s="1" t="s">
        <v>203</v>
      </c>
      <c r="I41" s="1" t="s">
        <v>202</v>
      </c>
      <c r="J41" s="3">
        <v>107</v>
      </c>
      <c r="K41" s="3"/>
      <c r="L41" s="3">
        <v>12</v>
      </c>
      <c r="M41" s="3">
        <f t="shared" si="2"/>
        <v>95</v>
      </c>
      <c r="N41" s="3">
        <v>135.6</v>
      </c>
      <c r="O41" s="6">
        <f t="shared" si="1"/>
        <v>12882</v>
      </c>
    </row>
    <row r="42" spans="1:15">
      <c r="A42" s="43">
        <v>47131502</v>
      </c>
      <c r="B42" s="43"/>
      <c r="C42" s="44"/>
      <c r="D42" s="39" t="s">
        <v>233</v>
      </c>
      <c r="E42" s="37"/>
      <c r="F42" s="37"/>
      <c r="G42" s="38"/>
      <c r="H42" s="1" t="s">
        <v>204</v>
      </c>
      <c r="I42" s="1" t="s">
        <v>155</v>
      </c>
      <c r="J42" s="3">
        <v>100</v>
      </c>
      <c r="K42" s="3"/>
      <c r="L42" s="3">
        <v>20</v>
      </c>
      <c r="M42" s="3">
        <f t="shared" si="2"/>
        <v>80</v>
      </c>
      <c r="N42" s="3">
        <v>432</v>
      </c>
      <c r="O42" s="6">
        <f t="shared" si="1"/>
        <v>34560</v>
      </c>
    </row>
    <row r="43" spans="1:15">
      <c r="A43" s="43">
        <v>47131706</v>
      </c>
      <c r="B43" s="43"/>
      <c r="C43" s="44"/>
      <c r="D43" s="39" t="s">
        <v>233</v>
      </c>
      <c r="E43" s="37"/>
      <c r="F43" s="37"/>
      <c r="G43" s="38"/>
      <c r="H43" s="1" t="s">
        <v>205</v>
      </c>
      <c r="I43" s="1" t="s">
        <v>155</v>
      </c>
      <c r="J43" s="3">
        <v>22</v>
      </c>
      <c r="K43" s="3"/>
      <c r="L43" s="3"/>
      <c r="M43" s="3">
        <f t="shared" si="2"/>
        <v>22</v>
      </c>
      <c r="N43" s="3">
        <v>200</v>
      </c>
      <c r="O43" s="6">
        <f t="shared" si="1"/>
        <v>4400</v>
      </c>
    </row>
    <row r="44" spans="1:15">
      <c r="A44" s="43">
        <v>47131819</v>
      </c>
      <c r="B44" s="43"/>
      <c r="C44" s="44"/>
      <c r="D44" s="39" t="s">
        <v>233</v>
      </c>
      <c r="E44" s="37"/>
      <c r="F44" s="37"/>
      <c r="G44" s="38"/>
      <c r="H44" s="1" t="s">
        <v>206</v>
      </c>
      <c r="I44" s="1" t="s">
        <v>168</v>
      </c>
      <c r="J44" s="3">
        <v>20</v>
      </c>
      <c r="K44" s="3"/>
      <c r="L44" s="3">
        <v>6</v>
      </c>
      <c r="M44" s="3">
        <f t="shared" si="2"/>
        <v>14</v>
      </c>
      <c r="N44" s="3">
        <v>382</v>
      </c>
      <c r="O44" s="6">
        <f t="shared" si="1"/>
        <v>5348</v>
      </c>
    </row>
    <row r="45" spans="1:15">
      <c r="A45" s="43">
        <v>47131706</v>
      </c>
      <c r="B45" s="43"/>
      <c r="C45" s="44"/>
      <c r="D45" s="39" t="s">
        <v>233</v>
      </c>
      <c r="E45" s="37"/>
      <c r="F45" s="37"/>
      <c r="G45" s="38"/>
      <c r="H45" s="1" t="s">
        <v>207</v>
      </c>
      <c r="I45" s="1" t="s">
        <v>168</v>
      </c>
      <c r="J45" s="3">
        <v>50</v>
      </c>
      <c r="K45" s="3"/>
      <c r="L45" s="3"/>
      <c r="M45" s="3">
        <f t="shared" si="2"/>
        <v>50</v>
      </c>
      <c r="N45" s="3">
        <v>390</v>
      </c>
      <c r="O45" s="6">
        <f t="shared" si="1"/>
        <v>19500</v>
      </c>
    </row>
    <row r="46" spans="1:15">
      <c r="A46" s="43">
        <v>47131602</v>
      </c>
      <c r="B46" s="43"/>
      <c r="C46" s="44"/>
      <c r="D46" s="36" t="s">
        <v>235</v>
      </c>
      <c r="E46" s="37"/>
      <c r="F46" s="37"/>
      <c r="G46" s="38"/>
      <c r="H46" s="1" t="s">
        <v>208</v>
      </c>
      <c r="I46" s="1" t="s">
        <v>209</v>
      </c>
      <c r="J46" s="3">
        <v>1012</v>
      </c>
      <c r="K46" s="3"/>
      <c r="L46" s="3">
        <v>100</v>
      </c>
      <c r="M46" s="3">
        <f t="shared" si="2"/>
        <v>912</v>
      </c>
      <c r="N46" s="3">
        <v>136</v>
      </c>
      <c r="O46" s="6">
        <f t="shared" si="1"/>
        <v>124032</v>
      </c>
    </row>
    <row r="47" spans="1:15">
      <c r="A47" s="43">
        <v>53131612</v>
      </c>
      <c r="B47" s="43"/>
      <c r="C47" s="44"/>
      <c r="D47" s="36" t="s">
        <v>236</v>
      </c>
      <c r="E47" s="37"/>
      <c r="F47" s="37"/>
      <c r="G47" s="38"/>
      <c r="H47" s="1" t="s">
        <v>210</v>
      </c>
      <c r="I47" s="1" t="s">
        <v>168</v>
      </c>
      <c r="J47" s="3">
        <v>20</v>
      </c>
      <c r="K47" s="3"/>
      <c r="L47" s="3"/>
      <c r="M47" s="3">
        <f t="shared" si="2"/>
        <v>20</v>
      </c>
      <c r="N47" s="3">
        <v>885</v>
      </c>
      <c r="O47" s="6">
        <f t="shared" si="1"/>
        <v>17700</v>
      </c>
    </row>
    <row r="48" spans="1:15">
      <c r="A48" s="45"/>
      <c r="B48" s="45"/>
      <c r="C48" s="45"/>
      <c r="D48" s="39"/>
      <c r="E48" s="37"/>
      <c r="F48" s="37"/>
      <c r="G48" s="38"/>
      <c r="H48" s="17" t="s">
        <v>78</v>
      </c>
      <c r="I48" s="8"/>
      <c r="J48" s="8"/>
      <c r="K48" s="8"/>
      <c r="L48" s="8"/>
      <c r="M48" s="8"/>
      <c r="N48" s="8"/>
      <c r="O48" s="7">
        <f>SUM(O11:O47)</f>
        <v>3326275.54</v>
      </c>
    </row>
    <row r="49" spans="8:18">
      <c r="H49" s="23"/>
      <c r="I49" s="13"/>
      <c r="J49" s="13"/>
      <c r="K49" s="13"/>
      <c r="L49" s="13"/>
      <c r="M49" s="13"/>
      <c r="N49" s="13"/>
      <c r="O49" s="18"/>
    </row>
    <row r="50" spans="8:18">
      <c r="H50" s="13"/>
      <c r="I50" s="13"/>
      <c r="J50" s="13"/>
      <c r="K50" s="13"/>
      <c r="L50" s="13"/>
      <c r="M50" s="13"/>
      <c r="N50" s="13"/>
      <c r="O50" s="18"/>
    </row>
    <row r="52" spans="8:18">
      <c r="H52" s="8" t="s">
        <v>79</v>
      </c>
      <c r="N52" s="8" t="s">
        <v>80</v>
      </c>
      <c r="O52" s="8"/>
    </row>
    <row r="53" spans="8:18">
      <c r="H53" t="s">
        <v>81</v>
      </c>
      <c r="N53" t="s">
        <v>218</v>
      </c>
      <c r="R53" s="26"/>
    </row>
    <row r="54" spans="8:18">
      <c r="I54" s="8" t="s">
        <v>216</v>
      </c>
      <c r="J54" s="21"/>
      <c r="K54" s="22"/>
      <c r="L54" s="13"/>
    </row>
    <row r="55" spans="8:18">
      <c r="I55" t="s">
        <v>217</v>
      </c>
    </row>
    <row r="56" spans="8:18">
      <c r="H56" s="51"/>
      <c r="I56" s="51"/>
    </row>
  </sheetData>
  <mergeCells count="85">
    <mergeCell ref="O7:O9"/>
    <mergeCell ref="H56:I56"/>
    <mergeCell ref="M7:N7"/>
    <mergeCell ref="H10:H11"/>
    <mergeCell ref="I10:I11"/>
    <mergeCell ref="K10:K11"/>
    <mergeCell ref="A7:J7"/>
    <mergeCell ref="A8:L8"/>
    <mergeCell ref="A9:G9"/>
    <mergeCell ref="D10:G11"/>
    <mergeCell ref="A10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6:G46"/>
    <mergeCell ref="D47:G47"/>
    <mergeCell ref="D48:G48"/>
    <mergeCell ref="D41:G41"/>
    <mergeCell ref="D42:G42"/>
    <mergeCell ref="D43:G43"/>
    <mergeCell ref="D44:G44"/>
    <mergeCell ref="D45:G45"/>
  </mergeCells>
  <pageMargins left="0.25" right="0.25" top="0.75" bottom="0.75" header="0.3" footer="0.3"/>
  <pageSetup scale="67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MAT. OFICINA </vt:lpstr>
      <vt:lpstr>INVENTARIO MATERIAL</vt:lpstr>
      <vt:lpstr>INVENTARIO MAT. LIMPIEZA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</dc:creator>
  <dc:description/>
  <cp:lastModifiedBy>Rosalinda Beltre De Arias</cp:lastModifiedBy>
  <cp:revision>21</cp:revision>
  <cp:lastPrinted>2026-04-24T18:13:57Z</cp:lastPrinted>
  <dcterms:created xsi:type="dcterms:W3CDTF">2024-02-09T11:45:00Z</dcterms:created>
  <dcterms:modified xsi:type="dcterms:W3CDTF">2026-04-24T18:29:16Z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622F4DA53AB444D1B5B8214FE3758611_12</vt:lpwstr>
  </property>
  <property fmtid="{D5CDD505-2E9C-101B-9397-08002B2CF9AE}" pid="3" name="KSOProductBuildVer">
    <vt:lpwstr>3082-12.2.0.21179</vt:lpwstr>
  </property>
</Properties>
</file>