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AÑO CONTABLE 2026\INVENTARIO 2026\no hospialario\"/>
    </mc:Choice>
  </mc:AlternateContent>
  <bookViews>
    <workbookView xWindow="0" yWindow="0" windowWidth="28800" windowHeight="12330" tabRatio="500" activeTab="2"/>
  </bookViews>
  <sheets>
    <sheet name="INVENTARIO MAT. OFICINA " sheetId="1" r:id="rId1"/>
    <sheet name="INVENTARIO MAT" sheetId="2" r:id="rId2"/>
    <sheet name="INVENTARIO MAT. LIMPIEZA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4" i="3" l="1"/>
  <c r="I64" i="3" s="1"/>
  <c r="G63" i="3"/>
  <c r="I63" i="3" s="1"/>
  <c r="G62" i="3"/>
  <c r="I62" i="3" s="1"/>
  <c r="G61" i="3"/>
  <c r="I61" i="3" s="1"/>
  <c r="G60" i="3"/>
  <c r="I60" i="3" s="1"/>
  <c r="G59" i="3"/>
  <c r="I59" i="3" s="1"/>
  <c r="G58" i="3"/>
  <c r="I58" i="3" s="1"/>
  <c r="G57" i="3"/>
  <c r="I57" i="3" s="1"/>
  <c r="G56" i="3"/>
  <c r="I56" i="3" s="1"/>
  <c r="G55" i="3"/>
  <c r="I55" i="3" s="1"/>
  <c r="I54" i="3"/>
  <c r="G54" i="3"/>
  <c r="G53" i="3"/>
  <c r="I53" i="3" s="1"/>
  <c r="G52" i="3"/>
  <c r="I52" i="3" s="1"/>
  <c r="G51" i="3"/>
  <c r="I51" i="3" s="1"/>
  <c r="G50" i="3"/>
  <c r="I50" i="3" s="1"/>
  <c r="G49" i="3"/>
  <c r="I49" i="3" s="1"/>
  <c r="G48" i="3"/>
  <c r="I48" i="3" s="1"/>
  <c r="G47" i="3"/>
  <c r="I47" i="3" s="1"/>
  <c r="G46" i="3"/>
  <c r="I46" i="3" s="1"/>
  <c r="G45" i="3"/>
  <c r="I45" i="3" s="1"/>
  <c r="G44" i="3"/>
  <c r="I44" i="3" s="1"/>
  <c r="G43" i="3"/>
  <c r="I43" i="3" s="1"/>
  <c r="G42" i="3"/>
  <c r="I42" i="3" s="1"/>
  <c r="G41" i="3"/>
  <c r="I41" i="3" s="1"/>
  <c r="G40" i="3"/>
  <c r="I40" i="3" s="1"/>
  <c r="G39" i="3"/>
  <c r="I39" i="3" s="1"/>
  <c r="I38" i="3"/>
  <c r="G38" i="3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I28" i="3"/>
  <c r="I27" i="3"/>
  <c r="G26" i="3"/>
  <c r="I26" i="3" s="1"/>
  <c r="G25" i="3"/>
  <c r="I25" i="3" s="1"/>
  <c r="G24" i="3"/>
  <c r="I24" i="3" s="1"/>
  <c r="G23" i="3"/>
  <c r="I23" i="3" s="1"/>
  <c r="I22" i="3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I15" i="3"/>
  <c r="G15" i="3"/>
  <c r="G14" i="3"/>
  <c r="I14" i="3" s="1"/>
  <c r="I87" i="2"/>
  <c r="F87" i="2"/>
  <c r="F86" i="2"/>
  <c r="I86" i="2" s="1"/>
  <c r="F85" i="2"/>
  <c r="F84" i="2"/>
  <c r="I84" i="2" s="1"/>
  <c r="F83" i="2"/>
  <c r="I83" i="2" s="1"/>
  <c r="F82" i="2"/>
  <c r="I82" i="2" s="1"/>
  <c r="F81" i="2"/>
  <c r="I81" i="2" s="1"/>
  <c r="F80" i="2"/>
  <c r="I80" i="2" s="1"/>
  <c r="F79" i="2"/>
  <c r="I79" i="2" s="1"/>
  <c r="F78" i="2"/>
  <c r="I78" i="2" s="1"/>
  <c r="F77" i="2"/>
  <c r="I77" i="2" s="1"/>
  <c r="F76" i="2"/>
  <c r="I76" i="2" s="1"/>
  <c r="F75" i="2"/>
  <c r="I75" i="2" s="1"/>
  <c r="F74" i="2"/>
  <c r="I74" i="2" s="1"/>
  <c r="F73" i="2"/>
  <c r="I73" i="2" s="1"/>
  <c r="F72" i="2"/>
  <c r="I72" i="2" s="1"/>
  <c r="F71" i="2"/>
  <c r="I71" i="2" s="1"/>
  <c r="F70" i="2"/>
  <c r="I70" i="2" s="1"/>
  <c r="F69" i="2"/>
  <c r="I69" i="2" s="1"/>
  <c r="F68" i="2"/>
  <c r="I68" i="2" s="1"/>
  <c r="F67" i="2"/>
  <c r="I67" i="2" s="1"/>
  <c r="F66" i="2"/>
  <c r="I66" i="2" s="1"/>
  <c r="F65" i="2"/>
  <c r="I65" i="2" s="1"/>
  <c r="F64" i="2"/>
  <c r="I64" i="2" s="1"/>
  <c r="F63" i="2"/>
  <c r="I63" i="2" s="1"/>
  <c r="F62" i="2"/>
  <c r="I62" i="2" s="1"/>
  <c r="F61" i="2"/>
  <c r="I61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I33" i="2" s="1"/>
  <c r="F32" i="2"/>
  <c r="I32" i="2" s="1"/>
  <c r="F31" i="2"/>
  <c r="I31" i="2" s="1"/>
  <c r="F30" i="2"/>
  <c r="I30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70" i="1"/>
  <c r="I70" i="1" s="1"/>
  <c r="F69" i="1"/>
  <c r="I69" i="1" s="1"/>
  <c r="F68" i="1"/>
  <c r="I68" i="1" s="1"/>
  <c r="I67" i="1"/>
  <c r="F67" i="1"/>
  <c r="F66" i="1"/>
  <c r="I66" i="1" s="1"/>
  <c r="I65" i="1"/>
  <c r="F65" i="1"/>
  <c r="F64" i="1"/>
  <c r="I64" i="1" s="1"/>
  <c r="I63" i="1"/>
  <c r="F63" i="1"/>
  <c r="F62" i="1"/>
  <c r="I62" i="1" s="1"/>
  <c r="I61" i="1"/>
  <c r="F61" i="1"/>
  <c r="F60" i="1"/>
  <c r="I60" i="1" s="1"/>
  <c r="I59" i="1"/>
  <c r="F59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I39" i="1"/>
  <c r="I38" i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65" i="3" l="1"/>
  <c r="I71" i="1"/>
  <c r="I88" i="2"/>
</calcChain>
</file>

<file path=xl/sharedStrings.xml><?xml version="1.0" encoding="utf-8"?>
<sst xmlns="http://schemas.openxmlformats.org/spreadsheetml/2006/main" count="455" uniqueCount="245">
  <si>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</si>
  <si>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</si>
  <si>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</si>
  <si>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</si>
  <si>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</si>
  <si>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</si>
  <si>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ENERO</t>
  </si>
  <si>
    <t>AÑO 2026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</si>
  <si>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</si>
  <si>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</si>
  <si>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</si>
  <si>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</si>
  <si>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</si>
  <si>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</si>
  <si>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</si>
  <si>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 xml:space="preserve">INICIAL </t>
  </si>
  <si>
    <t>FINAL</t>
  </si>
  <si>
    <t>(3+4)5</t>
  </si>
  <si>
    <t>UNITARIO</t>
  </si>
  <si>
    <t>CINTA PEGANTE TRANSP.</t>
  </si>
  <si>
    <t>UNDS</t>
  </si>
  <si>
    <t>CINTA ADHESIVA FIINAS</t>
  </si>
  <si>
    <t>CARPETAS ACORDEON CON DIVISIONES</t>
  </si>
  <si>
    <t>CARPETA 3 ARGOLLA G.</t>
  </si>
  <si>
    <t>PORTA CINTA ADHESIVAS</t>
  </si>
  <si>
    <t>BOLIGRAFO AZUL</t>
  </si>
  <si>
    <t>CJ/12</t>
  </si>
  <si>
    <t>BOLIGRAFO NEGRO</t>
  </si>
  <si>
    <t>BOLIGRAFO ROJO</t>
  </si>
  <si>
    <t>CLIP PEQ.</t>
  </si>
  <si>
    <t>CJ/100</t>
  </si>
  <si>
    <t>CLIP GRANDE</t>
  </si>
  <si>
    <t>CORRECTOR TIPO LAPICERO</t>
  </si>
  <si>
    <t>LAPIZ CARBON</t>
  </si>
  <si>
    <t>GRAPA</t>
  </si>
  <si>
    <t>CJ/24</t>
  </si>
  <si>
    <t>TIGERA MEDIANA</t>
  </si>
  <si>
    <t>TIGERA GRANDE</t>
  </si>
  <si>
    <t>BANDITA/GOMITA</t>
  </si>
  <si>
    <t>GRAPADORA GDE.</t>
  </si>
  <si>
    <t>GRAPADORA PEQ.</t>
  </si>
  <si>
    <t>SACAGRAPA</t>
  </si>
  <si>
    <t>SACA PUNTAS</t>
  </si>
  <si>
    <t>LIBRETAS RAYADAS PEQ.</t>
  </si>
  <si>
    <t>LIBRETAS RAYADAS 8 1/2 *11</t>
  </si>
  <si>
    <t>LIBRO RECORD 300 PAG.</t>
  </si>
  <si>
    <t>LIBRO RECORD 500 PAG.</t>
  </si>
  <si>
    <t>TARJETA DE INVENTARIO</t>
  </si>
  <si>
    <t>MARCADORES AZUL</t>
  </si>
  <si>
    <t>MARCADORES ROJO</t>
  </si>
  <si>
    <t>CJ/10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</si>
  <si>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</si>
  <si>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</si>
  <si>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</si>
  <si>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</si>
  <si>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</si>
  <si>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</si>
  <si>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</si>
  <si>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</si>
  <si>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</si>
  <si>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RESMAS</t>
  </si>
  <si>
    <t>PAPEL BON 8 1/2X14</t>
  </si>
  <si>
    <t xml:space="preserve">PORTA LAPIZ DE METAL </t>
  </si>
  <si>
    <t xml:space="preserve">PAPEL CARBON AZUL </t>
  </si>
  <si>
    <t>PAQ.</t>
  </si>
  <si>
    <t>PAPER KRAFT CREMA</t>
  </si>
  <si>
    <t>PILA DOBLE AAA</t>
  </si>
  <si>
    <t xml:space="preserve">UNDS </t>
  </si>
  <si>
    <t>PROTECTORES DE HOJAS TRANSPARENTES</t>
  </si>
  <si>
    <t>PILA TRIPLE AAA</t>
  </si>
  <si>
    <t>PAPER KRAFT BLANCO</t>
  </si>
  <si>
    <t>GANCHO M Y H</t>
  </si>
  <si>
    <t>CJAS.</t>
  </si>
  <si>
    <t>POSTIN MED.</t>
  </si>
  <si>
    <t>PERFODOEA DE 3 HOYOS</t>
  </si>
  <si>
    <t>PERFORADORA 2 HOYO</t>
  </si>
  <si>
    <t>FOLDER AMARILLO</t>
  </si>
  <si>
    <t>FOLDER AMARILLO G.</t>
  </si>
  <si>
    <t>FOLDER ROJO DE 3 DIVIC.</t>
  </si>
  <si>
    <t>FOLDER VERDE</t>
  </si>
  <si>
    <t>FOLDER AZUL</t>
  </si>
  <si>
    <t>FOLDER ROJO</t>
  </si>
  <si>
    <t>SOBRE MANILA 81/11</t>
  </si>
  <si>
    <t>SOBRE MANILA 81/14</t>
  </si>
  <si>
    <t>ALMOHADILLA P/SELLO</t>
  </si>
  <si>
    <t xml:space="preserve">CLICK BILLETEROS </t>
  </si>
  <si>
    <t xml:space="preserve">TOTAL </t>
  </si>
  <si>
    <t>Dr. Marcelino Figuereo</t>
  </si>
  <si>
    <t>Lic. Migdalia A. Vasquez</t>
  </si>
  <si>
    <t xml:space="preserve">              Director</t>
  </si>
  <si>
    <t>Administradora</t>
  </si>
  <si>
    <t xml:space="preserve">                    Lic. Victor Rafael Jimenez</t>
  </si>
  <si>
    <t xml:space="preserve">              Enc. Almacen No Hospitalario</t>
  </si>
  <si>
    <t xml:space="preserve">                                                                                             Inventario de Materiales Gastable</t>
  </si>
  <si>
    <t xml:space="preserve">                              ALMACEN:   DE MATERIALES</t>
  </si>
  <si>
    <t xml:space="preserve"> </t>
  </si>
  <si>
    <t>FEBRERO</t>
  </si>
  <si>
    <t xml:space="preserve">INIICAL </t>
  </si>
  <si>
    <t>LIBRO DE PARTO</t>
  </si>
  <si>
    <t>LIBRO PROC-QUIRURGICO</t>
  </si>
  <si>
    <t>LIBRO DE PERINATO</t>
  </si>
  <si>
    <t>LIBRO DE REGISTRO DE NACIMIENTO</t>
  </si>
  <si>
    <t>TARJETAS DE CITAS</t>
  </si>
  <si>
    <t>TALONARIO ENFERMERIA EMERG</t>
  </si>
  <si>
    <t>TALONARIO ENFERM. DE CIRUGIA</t>
  </si>
  <si>
    <t>RECETARIO LAB. QUIMICO</t>
  </si>
  <si>
    <t>TALONARIO TRIP. NSR/CAJA</t>
  </si>
  <si>
    <t>TALONARIO EXAMEN ORINA</t>
  </si>
  <si>
    <t>TALONARIO HEMATOLOGIA</t>
  </si>
  <si>
    <t>TALONARIO ASIG. TRAB. ENFERMERIA</t>
  </si>
  <si>
    <t>TALONARIO DE PERINATOLOGIA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</si>
  <si>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</si>
  <si>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</si>
  <si>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</si>
  <si>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</si>
  <si>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</si>
  <si>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REC. DE DATOS</t>
  </si>
  <si>
    <t>TALONARIO DE SONOGRAFIA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</si>
  <si>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</si>
  <si>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</si>
  <si>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</si>
  <si>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</si>
  <si>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</si>
  <si>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EVALUAC. PRE-ANESTESIA</t>
  </si>
  <si>
    <t>TALONARIO DE EGRESO DE SALA</t>
  </si>
  <si>
    <t>TALONARIO DE HIGUIENES Y SALUD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</si>
  <si>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</si>
  <si>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</si>
  <si>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</si>
  <si>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</si>
  <si>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</si>
  <si>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</si>
  <si>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</si>
  <si>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</si>
  <si>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</si>
  <si>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</si>
  <si>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</si>
  <si>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</si>
  <si>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</si>
  <si>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PERIODONCIA</t>
  </si>
  <si>
    <t>TALONARIO ODONTOLOGIA</t>
  </si>
  <si>
    <t>TALONARIO FECHA CLIN. ORTODONCIA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</si>
  <si>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</si>
  <si>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</si>
  <si>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</si>
  <si>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</si>
  <si>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</si>
  <si>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</si>
  <si>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</si>
  <si>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</si>
  <si>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</si>
  <si>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</si>
  <si>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</si>
  <si>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</si>
  <si>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</si>
  <si>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</si>
  <si>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</si>
  <si>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</si>
  <si>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</si>
  <si>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 xml:space="preserve">KARDEX DE MEDICAMENTOS </t>
  </si>
  <si>
    <t>TALONARIO DE KARDEX EN AREA DE EMERGENCIA</t>
  </si>
  <si>
    <t>NUTRICION CLINICA</t>
  </si>
  <si>
    <t>SINGNOGRAMA CONTROL LIQUIDO</t>
  </si>
  <si>
    <t xml:space="preserve">SINOGRAMA </t>
  </si>
  <si>
    <t>GRAFICOS DE LIQUIDO DE PACIENTE</t>
  </si>
  <si>
    <t>UND</t>
  </si>
  <si>
    <t>GRAFICOS DE SIGNO VITALES</t>
  </si>
  <si>
    <t>ENFERMERIA UCI</t>
  </si>
  <si>
    <t>TALONARIO DEPART NEON/HJ DE BALANCE HIDRICO</t>
  </si>
  <si>
    <t>TALONARIO ENDROCRINOLOGIA H/ DE NIVELES</t>
  </si>
  <si>
    <t>TALONARIO VERIFICACION SEGURIDAD CIRUGIA</t>
  </si>
  <si>
    <t xml:space="preserve">PAPA NICOLAO </t>
  </si>
  <si>
    <t xml:space="preserve">BLOCK DE 4 HOJAS </t>
  </si>
  <si>
    <t xml:space="preserve">                                                                                             Inventario de Materiales Gastable de Limpieza</t>
  </si>
  <si>
    <t xml:space="preserve">                                      ALMACEN:   DE MATERIALES DE LIMPIEZA</t>
  </si>
  <si>
    <t xml:space="preserve">   ESTABLECIMIENTO: HOSPITAL MATERNO DRA. EVANGELINA RODRIGUEZ  REGION: 0</t>
  </si>
  <si>
    <t xml:space="preserve">INICAL </t>
  </si>
  <si>
    <t>CLORO MACIEL</t>
  </si>
  <si>
    <t>GLS</t>
  </si>
  <si>
    <t>CLORO AL 6%</t>
  </si>
  <si>
    <t>CLORO AL 10%</t>
  </si>
  <si>
    <t>CLORO GREEN</t>
  </si>
  <si>
    <t>REMOVEDOR DE MANCHAS DECALIN</t>
  </si>
  <si>
    <t>CLORO GRANULADO</t>
  </si>
  <si>
    <t>CUBETA</t>
  </si>
  <si>
    <t>JABON DE CUABA</t>
  </si>
  <si>
    <t>MISTOLIN</t>
  </si>
  <si>
    <t>JABON LIQUIDO BOREAL</t>
  </si>
  <si>
    <t>DETERGENTE EN POLVO</t>
  </si>
  <si>
    <t>SACO</t>
  </si>
  <si>
    <t>SUAVISANTE</t>
  </si>
  <si>
    <t>PH SCOTT/PLIEGO</t>
  </si>
  <si>
    <t>FALDO/12</t>
  </si>
  <si>
    <t xml:space="preserve">PAPEL TOALLA SCOTT </t>
  </si>
  <si>
    <t>FALDO/6</t>
  </si>
  <si>
    <t>MANITO LIMPIA ANTI-BACT</t>
  </si>
  <si>
    <t>CJAS.12/UN.</t>
  </si>
  <si>
    <t>SPRAY SOAP LOTTION</t>
  </si>
  <si>
    <t>CJAS</t>
  </si>
  <si>
    <t>FUNDA 55GLS</t>
  </si>
  <si>
    <t>FUNDA 30GLS</t>
  </si>
  <si>
    <t>FUNDA 13GLS</t>
  </si>
  <si>
    <t>PAQ</t>
  </si>
  <si>
    <t>FUNDA 24GLS</t>
  </si>
  <si>
    <t>PAQ. 100</t>
  </si>
  <si>
    <t>FUNDA NO.6</t>
  </si>
  <si>
    <t>FUNDA NO.4</t>
  </si>
  <si>
    <t>FUNDA NO.2</t>
  </si>
  <si>
    <t>FUNDA 55 GLS ROJA</t>
  </si>
  <si>
    <t>FUNDA 30 GLS ROJAS</t>
  </si>
  <si>
    <t>BOTA DE GOMAS</t>
  </si>
  <si>
    <t>PARES</t>
  </si>
  <si>
    <t>ESCOBILLA DE BAÑO</t>
  </si>
  <si>
    <t xml:space="preserve">ESCOBA </t>
  </si>
  <si>
    <t>SUAPE DE PISO</t>
  </si>
  <si>
    <t>BRILLO VERDE</t>
  </si>
  <si>
    <t>PALA DE RECOGER BASURA</t>
  </si>
  <si>
    <t>DESTUPIDOR DE INODORO</t>
  </si>
  <si>
    <t>ZAFACON NEGRO 50 LITROS</t>
  </si>
  <si>
    <t>ZAFACON NEGRO 44 LITROS</t>
  </si>
  <si>
    <t>ZAFACONES ROJO 30 LITROS</t>
  </si>
  <si>
    <t>UNS</t>
  </si>
  <si>
    <t>ZAFACON ROJO 50 LITORS</t>
  </si>
  <si>
    <t>MANDIL DE PVC/NYLON</t>
  </si>
  <si>
    <t xml:space="preserve">MOPAS </t>
  </si>
  <si>
    <t>DISPENSADORES DE ALCOHOL</t>
  </si>
  <si>
    <t>GUANTES DE NITRILO</t>
  </si>
  <si>
    <t>DW-40 DE</t>
  </si>
  <si>
    <t>VINAGRE DE LIMPIEZA</t>
  </si>
  <si>
    <t xml:space="preserve">LANILLAS </t>
  </si>
  <si>
    <t>YARDAS</t>
  </si>
  <si>
    <t xml:space="preserve">JABON DE FREGAR </t>
  </si>
  <si>
    <t>GUANTES NEGRO DE LAVAR</t>
  </si>
  <si>
    <t>UND/2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</si>
  <si>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</si>
  <si>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</si>
  <si>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</si>
  <si>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</si>
  <si>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</si>
  <si>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 GORDO</t>
  </si>
  <si>
    <t>BRILLO</t>
  </si>
  <si>
    <t>ANTIBACTERIAL</t>
  </si>
  <si>
    <t>(01-02-2026)- (28-02-2026)</t>
  </si>
  <si>
    <t>(01-02-2026)- (28-01-2026)</t>
  </si>
  <si>
    <t xml:space="preserve">                Enc. Almacen No Hospitalario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</si>
</sst>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  <bgColor rgb="FFD9D9D9"/>
      </patternFill>
    </fill>
    <fill>
      <patternFill patternType="solid">
        <fgColor theme="0" tint="-0.14999847407452621"/>
        <b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31">
    <xf numFmtId="0" fontId="0" fillId="0" borderId="0" xfId="0"/>
    <xf numFmtId="0" fontId="0" fillId="0" borderId="0" xfId="0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4" fontId="0" fillId="0" borderId="1" xfId="0" applyNumberFormat="1" applyBorder="1" applyAlignment="1" applyProtection="1"/>
    <xf numFmtId="4" fontId="2" fillId="0" borderId="1" xfId="0" applyNumberFormat="1" applyFont="1" applyBorder="1" applyAlignment="1" applyProtection="1"/>
    <xf numFmtId="0" fontId="2" fillId="0" borderId="1" xfId="0" applyFont="1" applyBorder="1" applyAlignment="1" applyProtection="1"/>
    <xf numFmtId="0" fontId="4" fillId="0" borderId="0" xfId="0" applyFont="1" applyAlignment="1" applyProtection="1"/>
    <xf numFmtId="0" fontId="5" fillId="0" borderId="1" xfId="0" applyFont="1" applyBorder="1" applyAlignme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2" fillId="0" borderId="1" xfId="0" applyFont="1" applyBorder="1" applyAlignment="1" applyProtection="1">
      <alignment vertical="center" wrapText="1"/>
    </xf>
    <xf numFmtId="0" fontId="5" fillId="0" borderId="1" xfId="1" applyFont="1" applyFill="1" applyBorder="1" applyAlignment="1" applyProtection="1"/>
    <xf numFmtId="4" fontId="5" fillId="0" borderId="1" xfId="0" applyNumberFormat="1" applyFont="1" applyFill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/>
    <xf numFmtId="0" fontId="7" fillId="0" borderId="0" xfId="0" applyFont="1" applyAlignment="1" applyProtection="1"/>
    <xf numFmtId="4" fontId="2" fillId="0" borderId="0" xfId="0" applyNumberFormat="1" applyFont="1" applyBorder="1" applyAlignment="1" applyProtection="1"/>
    <xf numFmtId="0" fontId="5" fillId="0" borderId="1" xfId="0" applyFont="1" applyFill="1" applyBorder="1" applyAlignment="1" applyProtection="1"/>
    <xf numFmtId="4" fontId="5" fillId="0" borderId="1" xfId="0" applyNumberFormat="1" applyFont="1" applyBorder="1" applyAlignment="1" applyProtection="1"/>
    <xf numFmtId="0" fontId="0" fillId="0" borderId="0" xfId="0" applyBorder="1" applyAlignment="1" applyProtection="1"/>
    <xf numFmtId="0" fontId="1" fillId="0" borderId="2" xfId="0" applyFont="1" applyBorder="1" applyAlignment="1" applyProtection="1"/>
    <xf numFmtId="0" fontId="0" fillId="0" borderId="1" xfId="0" applyBorder="1" applyAlignment="1" applyProtection="1"/>
    <xf numFmtId="0" fontId="2" fillId="3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</cellXfs>
  <cellStyles count="2">
    <cellStyle name="Excel Built-in Good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217800</xdr:colOff>
      <xdr:row>5</xdr:row>
      <xdr:rowOff>129240</xdr:rowOff>
    </xdr:from>
    <xdr:to>
      <xdr:col>8</xdr:col>
      <xdr:colOff>997200</xdr:colOff>
      <xdr:row>7</xdr:row>
      <xdr:rowOff>187920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566120" y="1081800"/>
          <a:ext cx="779400" cy="439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20160</xdr:colOff>
      <xdr:row>72</xdr:row>
      <xdr:rowOff>152640</xdr:rowOff>
    </xdr:from>
    <xdr:to>
      <xdr:col>9</xdr:col>
      <xdr:colOff>248040</xdr:colOff>
      <xdr:row>77</xdr:row>
      <xdr:rowOff>130320</xdr:rowOff>
    </xdr:to>
    <xdr:pic>
      <xdr:nvPicPr>
        <xdr:cNvPr id="3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68480" y="13868640"/>
          <a:ext cx="1536480" cy="93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61233</xdr:colOff>
      <xdr:row>0</xdr:row>
      <xdr:rowOff>115660</xdr:rowOff>
    </xdr:from>
    <xdr:to>
      <xdr:col>2</xdr:col>
      <xdr:colOff>76187</xdr:colOff>
      <xdr:row>4</xdr:row>
      <xdr:rowOff>108856</xdr:rowOff>
    </xdr:to>
    <xdr:pic>
      <xdr:nvPicPr>
        <xdr:cNvPr id="5" name="Imagen 3" descr="HOSPITAL-MATERNO-DRA.-EVANGELINA-RODRiGUEZ-02  logo (1)"/>
        <xdr:cNvPicPr/>
      </xdr:nvPicPr>
      <xdr:blipFill>
        <a:blip xmlns:r="http://schemas.openxmlformats.org/officeDocument/2006/relationships" r:embed="rId3"/>
        <a:stretch/>
      </xdr:blipFill>
      <xdr:spPr>
        <a:xfrm>
          <a:off x="61233" y="115660"/>
          <a:ext cx="2198900" cy="755196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182520</xdr:colOff>
      <xdr:row>6</xdr:row>
      <xdr:rowOff>135000</xdr:rowOff>
    </xdr:from>
    <xdr:to>
      <xdr:col>8</xdr:col>
      <xdr:colOff>941040</xdr:colOff>
      <xdr:row>9</xdr:row>
      <xdr:rowOff>149760</xdr:rowOff>
    </xdr:to>
    <xdr:pic>
      <xdr:nvPicPr>
        <xdr:cNvPr id="4" name="Imagen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8055720" y="1367640"/>
          <a:ext cx="758520" cy="586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531720</xdr:colOff>
      <xdr:row>94</xdr:row>
      <xdr:rowOff>158760</xdr:rowOff>
    </xdr:from>
    <xdr:to>
      <xdr:col>9</xdr:col>
      <xdr:colOff>151560</xdr:colOff>
      <xdr:row>99</xdr:row>
      <xdr:rowOff>136800</xdr:rowOff>
    </xdr:to>
    <xdr:pic>
      <xdr:nvPicPr>
        <xdr:cNvPr id="5" name="Imagen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7599960" y="26727840"/>
          <a:ext cx="1562760" cy="93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14954</xdr:colOff>
      <xdr:row>4</xdr:row>
      <xdr:rowOff>183696</xdr:rowOff>
    </xdr:to>
    <xdr:pic>
      <xdr:nvPicPr>
        <xdr:cNvPr id="7" name="Imagen 3" descr="HOSPITAL-MATERNO-DRA.-EVANGELINA-RODRiGUEZ-02  logo (1)"/>
        <xdr:cNvPicPr/>
      </xdr:nvPicPr>
      <xdr:blipFill>
        <a:blip xmlns:r="http://schemas.openxmlformats.org/officeDocument/2006/relationships" r:embed="rId3"/>
        <a:stretch/>
      </xdr:blipFill>
      <xdr:spPr>
        <a:xfrm>
          <a:off x="401411" y="190500"/>
          <a:ext cx="2198900" cy="755196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</xdr:colOff>
      <xdr:row>1</xdr:row>
      <xdr:rowOff>40821</xdr:rowOff>
    </xdr:from>
    <xdr:to>
      <xdr:col>3</xdr:col>
      <xdr:colOff>40823</xdr:colOff>
      <xdr:row>4</xdr:row>
      <xdr:rowOff>66636</xdr:rowOff>
    </xdr:to>
    <xdr:pic>
      <xdr:nvPicPr>
        <xdr:cNvPr id="6" name="Imagen 2" descr="HOSPITAL-MATERNO-DRA.-EVANGELINA-RODRiGUEZ-02  logo (1)"/>
        <xdr:cNvPicPr/>
      </xdr:nvPicPr>
      <xdr:blipFill>
        <a:blip xmlns:r="http://schemas.openxmlformats.org/officeDocument/2006/relationships" r:embed="rId1"/>
        <a:stretch/>
      </xdr:blipFill>
      <xdr:spPr>
        <a:xfrm>
          <a:off x="401465" y="231321"/>
          <a:ext cx="3013929" cy="59731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571680</xdr:colOff>
      <xdr:row>72</xdr:row>
      <xdr:rowOff>33840</xdr:rowOff>
    </xdr:from>
    <xdr:to>
      <xdr:col>9</xdr:col>
      <xdr:colOff>216360</xdr:colOff>
      <xdr:row>77</xdr:row>
      <xdr:rowOff>11880</xdr:rowOff>
    </xdr:to>
    <xdr:pic>
      <xdr:nvPicPr>
        <xdr:cNvPr id="7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36800" y="13208040"/>
          <a:ext cx="1567080" cy="93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156600</xdr:colOff>
      <xdr:row>6</xdr:row>
      <xdr:rowOff>108720</xdr:rowOff>
    </xdr:from>
    <xdr:to>
      <xdr:col>8</xdr:col>
      <xdr:colOff>867960</xdr:colOff>
      <xdr:row>9</xdr:row>
      <xdr:rowOff>87120</xdr:rowOff>
    </xdr:to>
    <xdr:pic>
      <xdr:nvPicPr>
        <xdr:cNvPr id="8" name="Imagen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7756920" y="1281600"/>
          <a:ext cx="711360" cy="549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77"/>
  <sheetViews>
    <sheetView topLeftCell="B22" zoomScale="140" zoomScaleNormal="140" workbookViewId="0">
      <selection activeCell="L8" sqref="L8"/>
    </sheetView>
  </sheetViews>
  <sheetFormatPr baseColWidth="10" defaultColWidth="11.42578125" defaultRowHeight="15"/>
  <cols>
    <col min="1" max="1" width="6" style="1" hidden="1" customWidth="1"/>
    <col min="2" max="2" width="32.7109375" style="1" customWidth="1"/>
    <col min="3" max="3" width="12.85546875" style="1" customWidth="1"/>
    <col min="6" max="6" width="11.85546875" style="1" customWidth="1"/>
    <col min="7" max="7" width="12.5703125" style="1" customWidth="1"/>
    <col min="9" max="9" width="18.5703125" style="1" customWidth="1"/>
  </cols>
  <sheetData>
    <row r="5" spans="2:9">
      <c r="B5" s="1" t="s">
        <v>0</v>
      </c>
    </row>
    <row r="6" spans="2:9">
      <c r="B6" s="2"/>
      <c r="C6" s="2"/>
      <c r="D6" s="2"/>
      <c r="E6" s="2"/>
      <c r="F6" s="2"/>
      <c r="G6" s="25" t="s">
        <v>242</v>
      </c>
      <c r="H6" s="25"/>
      <c r="I6" s="26"/>
    </row>
    <row r="7" spans="2:9">
      <c r="B7" s="2" t="s">
        <v>1</v>
      </c>
      <c r="C7" s="2"/>
      <c r="D7" s="2"/>
      <c r="E7" s="2"/>
      <c r="F7" s="2"/>
      <c r="G7" s="2"/>
      <c r="H7" s="3"/>
      <c r="I7" s="26"/>
    </row>
    <row r="8" spans="2:9">
      <c r="B8" s="2" t="s">
        <v>2</v>
      </c>
      <c r="C8" s="2"/>
      <c r="D8" s="2"/>
      <c r="E8" s="2"/>
      <c r="F8" s="2"/>
      <c r="G8" s="2"/>
      <c r="H8" s="3"/>
      <c r="I8" s="26"/>
    </row>
    <row r="9" spans="2:9">
      <c r="B9" s="4" t="s">
        <v>3</v>
      </c>
      <c r="C9" s="4" t="s">
        <v>4</v>
      </c>
      <c r="D9" s="4"/>
      <c r="E9" s="4" t="s">
        <v>5</v>
      </c>
      <c r="F9" s="4" t="s">
        <v>6</v>
      </c>
      <c r="G9" s="4" t="s">
        <v>7</v>
      </c>
      <c r="H9" s="3"/>
      <c r="I9" s="26"/>
    </row>
    <row r="10" spans="2:9">
      <c r="B10" s="5"/>
      <c r="C10" s="5"/>
      <c r="D10" s="5"/>
      <c r="E10" s="5"/>
      <c r="F10" s="5"/>
      <c r="G10" s="5" t="s">
        <v>8</v>
      </c>
      <c r="H10" s="5"/>
      <c r="I10" s="6" t="s">
        <v>9</v>
      </c>
    </row>
    <row r="11" spans="2:9" ht="15" customHeight="1">
      <c r="B11" s="27" t="s">
        <v>10</v>
      </c>
      <c r="C11" s="27" t="s">
        <v>11</v>
      </c>
      <c r="D11" s="5" t="s">
        <v>12</v>
      </c>
      <c r="E11" s="27" t="s">
        <v>13</v>
      </c>
      <c r="F11" s="5" t="s">
        <v>12</v>
      </c>
      <c r="G11" s="5" t="s">
        <v>14</v>
      </c>
      <c r="H11" s="5" t="s">
        <v>9</v>
      </c>
      <c r="I11" s="5" t="s">
        <v>8</v>
      </c>
    </row>
    <row r="12" spans="2:9">
      <c r="B12" s="27"/>
      <c r="C12" s="27"/>
      <c r="D12" s="5" t="s">
        <v>15</v>
      </c>
      <c r="E12" s="27"/>
      <c r="F12" s="5" t="s">
        <v>16</v>
      </c>
      <c r="G12" s="5" t="s">
        <v>17</v>
      </c>
      <c r="H12" s="5" t="s">
        <v>18</v>
      </c>
      <c r="I12" s="5"/>
    </row>
    <row r="13" spans="2:9">
      <c r="B13" s="2" t="s">
        <v>19</v>
      </c>
      <c r="C13" s="2" t="s">
        <v>20</v>
      </c>
      <c r="D13" s="2">
        <v>97</v>
      </c>
      <c r="E13" s="2"/>
      <c r="F13" s="2">
        <f>+E13+D13-G13</f>
        <v>93</v>
      </c>
      <c r="G13" s="2">
        <v>4</v>
      </c>
      <c r="H13" s="2">
        <v>173</v>
      </c>
      <c r="I13" s="7">
        <f>+H13*F13</f>
        <v>16089</v>
      </c>
    </row>
    <row r="14" spans="2:9">
      <c r="B14" s="2" t="s">
        <v>21</v>
      </c>
      <c r="C14" s="2" t="s">
        <v>20</v>
      </c>
      <c r="D14" s="2">
        <v>0</v>
      </c>
      <c r="E14" s="2"/>
      <c r="F14" s="2">
        <f>+D14+E14-G14</f>
        <v>0</v>
      </c>
      <c r="G14" s="2"/>
      <c r="H14" s="2">
        <v>20.34</v>
      </c>
      <c r="I14" s="7">
        <f>+F14*H14</f>
        <v>0</v>
      </c>
    </row>
    <row r="15" spans="2:9">
      <c r="B15" s="2" t="s">
        <v>22</v>
      </c>
      <c r="C15" s="2" t="s">
        <v>20</v>
      </c>
      <c r="D15" s="2">
        <v>28</v>
      </c>
      <c r="E15" s="2"/>
      <c r="F15" s="2">
        <f>+D15+E15-G15</f>
        <v>28</v>
      </c>
      <c r="G15" s="2"/>
      <c r="H15" s="2">
        <v>932.2</v>
      </c>
      <c r="I15" s="7">
        <f>+F15*H15</f>
        <v>26101.600000000002</v>
      </c>
    </row>
    <row r="16" spans="2:9">
      <c r="B16" s="2" t="s">
        <v>23</v>
      </c>
      <c r="C16" s="2" t="s">
        <v>20</v>
      </c>
      <c r="D16" s="2">
        <v>115</v>
      </c>
      <c r="E16" s="2"/>
      <c r="F16" s="2">
        <f>+D16+E16-G16</f>
        <v>112</v>
      </c>
      <c r="G16" s="2">
        <v>3</v>
      </c>
      <c r="H16" s="2">
        <v>435</v>
      </c>
      <c r="I16" s="7">
        <f>+F16*H16</f>
        <v>48720</v>
      </c>
    </row>
    <row r="17" spans="2:9">
      <c r="B17" s="2" t="s">
        <v>24</v>
      </c>
      <c r="C17" s="2" t="s">
        <v>20</v>
      </c>
      <c r="D17" s="2">
        <v>94</v>
      </c>
      <c r="E17" s="2"/>
      <c r="F17" s="2">
        <f>+D17+E17-G17</f>
        <v>94</v>
      </c>
      <c r="G17" s="2"/>
      <c r="H17" s="2">
        <v>116.1</v>
      </c>
      <c r="I17" s="7">
        <f>+F17*H17</f>
        <v>10913.4</v>
      </c>
    </row>
    <row r="18" spans="2:9">
      <c r="B18" s="2" t="s">
        <v>25</v>
      </c>
      <c r="C18" s="2" t="s">
        <v>26</v>
      </c>
      <c r="D18" s="2">
        <v>206.6</v>
      </c>
      <c r="E18" s="2"/>
      <c r="F18" s="2">
        <f>+D18+E18-G18</f>
        <v>191.79999999999998</v>
      </c>
      <c r="G18" s="2">
        <v>14.8</v>
      </c>
      <c r="H18" s="2">
        <v>260</v>
      </c>
      <c r="I18" s="7">
        <f>+F18*H18</f>
        <v>49867.999999999993</v>
      </c>
    </row>
    <row r="19" spans="2:9">
      <c r="B19" s="2" t="s">
        <v>27</v>
      </c>
      <c r="C19" s="2" t="s">
        <v>26</v>
      </c>
      <c r="D19" s="2">
        <v>94.29</v>
      </c>
      <c r="E19" s="2"/>
      <c r="F19" s="2">
        <f>+E19+D19-G19</f>
        <v>92.29</v>
      </c>
      <c r="G19" s="2">
        <v>2</v>
      </c>
      <c r="H19" s="2">
        <v>145</v>
      </c>
      <c r="I19" s="7">
        <f t="shared" ref="I19:I52" si="0">+H19*F19</f>
        <v>13382.050000000001</v>
      </c>
    </row>
    <row r="20" spans="2:9">
      <c r="B20" s="2" t="s">
        <v>28</v>
      </c>
      <c r="C20" s="2" t="s">
        <v>26</v>
      </c>
      <c r="D20" s="2">
        <v>95.89</v>
      </c>
      <c r="E20" s="2"/>
      <c r="F20" s="2">
        <f>+E20+D20-G20</f>
        <v>93.39</v>
      </c>
      <c r="G20" s="2">
        <v>2.5</v>
      </c>
      <c r="H20" s="2">
        <v>145</v>
      </c>
      <c r="I20" s="7">
        <f t="shared" si="0"/>
        <v>13541.55</v>
      </c>
    </row>
    <row r="21" spans="2:9">
      <c r="B21" s="2" t="s">
        <v>29</v>
      </c>
      <c r="C21" s="2" t="s">
        <v>30</v>
      </c>
      <c r="D21" s="2">
        <v>152</v>
      </c>
      <c r="E21" s="2"/>
      <c r="F21" s="2">
        <f t="shared" ref="F21:F37" si="1">+D21+E21-G21</f>
        <v>146</v>
      </c>
      <c r="G21" s="2">
        <v>6</v>
      </c>
      <c r="H21" s="2">
        <v>60.76</v>
      </c>
      <c r="I21" s="7">
        <f t="shared" si="0"/>
        <v>8870.9599999999991</v>
      </c>
    </row>
    <row r="22" spans="2:9">
      <c r="B22" s="2" t="s">
        <v>31</v>
      </c>
      <c r="C22" s="2" t="s">
        <v>30</v>
      </c>
      <c r="D22" s="2">
        <v>232</v>
      </c>
      <c r="E22" s="2"/>
      <c r="F22" s="2">
        <f t="shared" si="1"/>
        <v>230</v>
      </c>
      <c r="G22" s="2">
        <v>2</v>
      </c>
      <c r="H22" s="2">
        <v>60.76</v>
      </c>
      <c r="I22" s="7">
        <f t="shared" si="0"/>
        <v>13974.8</v>
      </c>
    </row>
    <row r="23" spans="2:9">
      <c r="B23" s="2" t="s">
        <v>32</v>
      </c>
      <c r="C23" s="2" t="s">
        <v>20</v>
      </c>
      <c r="D23" s="2">
        <v>119</v>
      </c>
      <c r="E23" s="2"/>
      <c r="F23" s="2">
        <f t="shared" si="1"/>
        <v>102</v>
      </c>
      <c r="G23" s="2">
        <v>17</v>
      </c>
      <c r="H23" s="2">
        <v>550</v>
      </c>
      <c r="I23" s="7">
        <f t="shared" si="0"/>
        <v>56100</v>
      </c>
    </row>
    <row r="24" spans="2:9">
      <c r="B24" s="2" t="s">
        <v>33</v>
      </c>
      <c r="C24" s="2" t="s">
        <v>26</v>
      </c>
      <c r="D24" s="2">
        <v>75.5</v>
      </c>
      <c r="E24" s="2"/>
      <c r="F24" s="2">
        <f t="shared" si="1"/>
        <v>73.900000000000006</v>
      </c>
      <c r="G24" s="2">
        <v>1.6</v>
      </c>
      <c r="H24" s="2">
        <v>300</v>
      </c>
      <c r="I24" s="7">
        <f t="shared" si="0"/>
        <v>22170</v>
      </c>
    </row>
    <row r="25" spans="2:9">
      <c r="B25" s="2" t="s">
        <v>34</v>
      </c>
      <c r="C25" s="2" t="s">
        <v>35</v>
      </c>
      <c r="D25" s="2">
        <v>202</v>
      </c>
      <c r="E25" s="2"/>
      <c r="F25" s="2">
        <f t="shared" si="1"/>
        <v>189</v>
      </c>
      <c r="G25" s="2">
        <v>13</v>
      </c>
      <c r="H25" s="2">
        <v>70.2</v>
      </c>
      <c r="I25" s="7">
        <f t="shared" si="0"/>
        <v>13267.800000000001</v>
      </c>
    </row>
    <row r="26" spans="2:9">
      <c r="B26" s="2" t="s">
        <v>36</v>
      </c>
      <c r="C26" s="2" t="s">
        <v>20</v>
      </c>
      <c r="D26" s="2">
        <v>59</v>
      </c>
      <c r="E26" s="2"/>
      <c r="F26" s="2">
        <f t="shared" si="1"/>
        <v>59</v>
      </c>
      <c r="G26" s="2"/>
      <c r="H26" s="2">
        <v>118.51</v>
      </c>
      <c r="I26" s="7">
        <f t="shared" si="0"/>
        <v>6992.09</v>
      </c>
    </row>
    <row r="27" spans="2:9">
      <c r="B27" s="2" t="s">
        <v>37</v>
      </c>
      <c r="C27" s="2" t="s">
        <v>20</v>
      </c>
      <c r="D27" s="2">
        <v>68</v>
      </c>
      <c r="E27" s="2"/>
      <c r="F27" s="2">
        <f t="shared" si="1"/>
        <v>67</v>
      </c>
      <c r="G27" s="2">
        <v>1</v>
      </c>
      <c r="H27" s="2">
        <v>142.63</v>
      </c>
      <c r="I27" s="7">
        <f t="shared" si="0"/>
        <v>9556.2099999999991</v>
      </c>
    </row>
    <row r="28" spans="2:9">
      <c r="B28" s="2" t="s">
        <v>38</v>
      </c>
      <c r="C28" s="2" t="s">
        <v>30</v>
      </c>
      <c r="D28" s="2">
        <v>148</v>
      </c>
      <c r="E28" s="2"/>
      <c r="F28" s="2">
        <f t="shared" si="1"/>
        <v>141</v>
      </c>
      <c r="G28" s="2">
        <v>7</v>
      </c>
      <c r="H28" s="2">
        <v>40.5</v>
      </c>
      <c r="I28" s="7">
        <f t="shared" si="0"/>
        <v>5710.5</v>
      </c>
    </row>
    <row r="29" spans="2:9">
      <c r="B29" s="2" t="s">
        <v>39</v>
      </c>
      <c r="C29" s="2" t="s">
        <v>20</v>
      </c>
      <c r="D29" s="2">
        <v>50</v>
      </c>
      <c r="E29" s="2"/>
      <c r="F29" s="2">
        <f t="shared" si="1"/>
        <v>49</v>
      </c>
      <c r="G29" s="2">
        <v>1</v>
      </c>
      <c r="H29" s="2">
        <v>500</v>
      </c>
      <c r="I29" s="7">
        <f t="shared" si="0"/>
        <v>24500</v>
      </c>
    </row>
    <row r="30" spans="2:9">
      <c r="B30" s="2" t="s">
        <v>40</v>
      </c>
      <c r="C30" s="2" t="s">
        <v>20</v>
      </c>
      <c r="D30" s="2">
        <v>47</v>
      </c>
      <c r="E30" s="2"/>
      <c r="F30" s="2">
        <f t="shared" si="1"/>
        <v>44</v>
      </c>
      <c r="G30" s="2">
        <v>3</v>
      </c>
      <c r="H30" s="2">
        <v>450</v>
      </c>
      <c r="I30" s="7">
        <f t="shared" si="0"/>
        <v>19800</v>
      </c>
    </row>
    <row r="31" spans="2:9">
      <c r="B31" s="2" t="s">
        <v>41</v>
      </c>
      <c r="C31" s="2" t="s">
        <v>20</v>
      </c>
      <c r="D31" s="2">
        <v>94</v>
      </c>
      <c r="E31" s="2"/>
      <c r="F31" s="2">
        <f t="shared" si="1"/>
        <v>92</v>
      </c>
      <c r="G31" s="2">
        <v>2</v>
      </c>
      <c r="H31" s="2">
        <v>26</v>
      </c>
      <c r="I31" s="7">
        <f t="shared" si="0"/>
        <v>2392</v>
      </c>
    </row>
    <row r="32" spans="2:9">
      <c r="B32" s="2" t="s">
        <v>42</v>
      </c>
      <c r="C32" s="2" t="s">
        <v>20</v>
      </c>
      <c r="D32" s="2">
        <v>49</v>
      </c>
      <c r="E32" s="2"/>
      <c r="F32" s="2">
        <f t="shared" si="1"/>
        <v>49</v>
      </c>
      <c r="G32" s="2"/>
      <c r="H32" s="2">
        <v>4.24</v>
      </c>
      <c r="I32" s="7">
        <f t="shared" si="0"/>
        <v>207.76000000000002</v>
      </c>
    </row>
    <row r="33" spans="2:9">
      <c r="B33" s="2" t="s">
        <v>43</v>
      </c>
      <c r="C33" s="2" t="s">
        <v>20</v>
      </c>
      <c r="D33" s="2">
        <v>167</v>
      </c>
      <c r="E33" s="2"/>
      <c r="F33" s="2">
        <f t="shared" si="1"/>
        <v>166</v>
      </c>
      <c r="G33" s="2">
        <v>1</v>
      </c>
      <c r="H33" s="2">
        <v>0</v>
      </c>
      <c r="I33" s="7">
        <f t="shared" si="0"/>
        <v>0</v>
      </c>
    </row>
    <row r="34" spans="2:9">
      <c r="B34" s="2" t="s">
        <v>44</v>
      </c>
      <c r="C34" s="2" t="s">
        <v>20</v>
      </c>
      <c r="D34" s="2">
        <v>56</v>
      </c>
      <c r="E34" s="2"/>
      <c r="F34" s="2">
        <f t="shared" si="1"/>
        <v>56</v>
      </c>
      <c r="G34" s="2"/>
      <c r="H34" s="2">
        <v>72.709999999999994</v>
      </c>
      <c r="I34" s="7">
        <f t="shared" si="0"/>
        <v>4071.7599999999998</v>
      </c>
    </row>
    <row r="35" spans="2:9">
      <c r="B35" s="2" t="s">
        <v>45</v>
      </c>
      <c r="C35" s="2" t="s">
        <v>20</v>
      </c>
      <c r="D35" s="2">
        <v>0</v>
      </c>
      <c r="E35" s="2"/>
      <c r="F35" s="2">
        <f t="shared" si="1"/>
        <v>0</v>
      </c>
      <c r="G35" s="2"/>
      <c r="H35" s="2">
        <v>233.05</v>
      </c>
      <c r="I35" s="7">
        <f t="shared" si="0"/>
        <v>0</v>
      </c>
    </row>
    <row r="36" spans="2:9">
      <c r="B36" s="16" t="s">
        <v>46</v>
      </c>
      <c r="C36" s="16" t="s">
        <v>20</v>
      </c>
      <c r="D36" s="16">
        <v>144</v>
      </c>
      <c r="E36" s="16"/>
      <c r="F36" s="16">
        <f t="shared" si="1"/>
        <v>137</v>
      </c>
      <c r="G36" s="16">
        <v>7</v>
      </c>
      <c r="H36" s="16">
        <v>600</v>
      </c>
      <c r="I36" s="23">
        <f t="shared" si="0"/>
        <v>82200</v>
      </c>
    </row>
    <row r="37" spans="2:9">
      <c r="B37" s="2" t="s">
        <v>47</v>
      </c>
      <c r="C37" s="2" t="s">
        <v>20</v>
      </c>
      <c r="D37" s="2">
        <v>3400</v>
      </c>
      <c r="E37" s="2"/>
      <c r="F37" s="2">
        <f t="shared" si="1"/>
        <v>3400</v>
      </c>
      <c r="G37" s="2"/>
      <c r="H37" s="2">
        <v>4.5999999999999996</v>
      </c>
      <c r="I37" s="7">
        <f t="shared" si="0"/>
        <v>15639.999999999998</v>
      </c>
    </row>
    <row r="38" spans="2:9">
      <c r="B38" s="2" t="s">
        <v>48</v>
      </c>
      <c r="C38" s="2" t="s">
        <v>26</v>
      </c>
      <c r="D38" s="2">
        <v>29</v>
      </c>
      <c r="E38" s="2"/>
      <c r="F38" s="2">
        <v>28.7</v>
      </c>
      <c r="G38" s="2">
        <v>0.5</v>
      </c>
      <c r="H38" s="2">
        <v>390</v>
      </c>
      <c r="I38" s="7">
        <f t="shared" si="0"/>
        <v>11193</v>
      </c>
    </row>
    <row r="39" spans="2:9">
      <c r="B39" s="2" t="s">
        <v>49</v>
      </c>
      <c r="C39" s="2" t="s">
        <v>50</v>
      </c>
      <c r="D39" s="2">
        <v>29.6</v>
      </c>
      <c r="E39" s="2"/>
      <c r="F39" s="2">
        <v>25.5</v>
      </c>
      <c r="G39" s="2">
        <v>4.3</v>
      </c>
      <c r="H39" s="2">
        <v>390</v>
      </c>
      <c r="I39" s="7">
        <f t="shared" si="0"/>
        <v>9945</v>
      </c>
    </row>
    <row r="40" spans="2:9">
      <c r="B40" s="2" t="s">
        <v>51</v>
      </c>
      <c r="C40" s="2" t="s">
        <v>26</v>
      </c>
      <c r="D40" s="2">
        <v>30</v>
      </c>
      <c r="E40" s="2"/>
      <c r="F40" s="2">
        <f>+E40+D40-G40</f>
        <v>28.8</v>
      </c>
      <c r="G40" s="2">
        <v>1.2</v>
      </c>
      <c r="H40" s="2">
        <v>390</v>
      </c>
      <c r="I40" s="7">
        <f t="shared" si="0"/>
        <v>11232</v>
      </c>
    </row>
    <row r="41" spans="2:9">
      <c r="B41" s="2" t="s">
        <v>52</v>
      </c>
      <c r="C41" s="2" t="s">
        <v>50</v>
      </c>
      <c r="D41" s="2">
        <v>29.8</v>
      </c>
      <c r="E41" s="2"/>
      <c r="F41" s="2">
        <f t="shared" ref="F41:F70" si="2">+D41+E41-G41</f>
        <v>28.7</v>
      </c>
      <c r="G41" s="2">
        <v>1.1000000000000001</v>
      </c>
      <c r="H41" s="2">
        <v>388.83</v>
      </c>
      <c r="I41" s="7">
        <f t="shared" si="0"/>
        <v>11159.420999999998</v>
      </c>
    </row>
    <row r="42" spans="2:9">
      <c r="B42" s="2" t="s">
        <v>53</v>
      </c>
      <c r="C42" s="2" t="s">
        <v>20</v>
      </c>
      <c r="D42" s="2">
        <v>65</v>
      </c>
      <c r="E42" s="2"/>
      <c r="F42" s="2">
        <f t="shared" si="2"/>
        <v>65</v>
      </c>
      <c r="G42" s="2"/>
      <c r="H42" s="2">
        <v>627.6</v>
      </c>
      <c r="I42" s="7">
        <f t="shared" si="0"/>
        <v>40794</v>
      </c>
    </row>
    <row r="43" spans="2:9">
      <c r="B43" s="2" t="s">
        <v>54</v>
      </c>
      <c r="C43" s="2" t="s">
        <v>20</v>
      </c>
      <c r="D43" s="2">
        <v>75</v>
      </c>
      <c r="E43" s="2"/>
      <c r="F43" s="2">
        <f t="shared" si="2"/>
        <v>72</v>
      </c>
      <c r="G43" s="2">
        <v>3</v>
      </c>
      <c r="H43" s="2">
        <v>627.6</v>
      </c>
      <c r="I43" s="7">
        <f t="shared" si="0"/>
        <v>45187.200000000004</v>
      </c>
    </row>
    <row r="44" spans="2:9">
      <c r="B44" s="2" t="s">
        <v>55</v>
      </c>
      <c r="C44" s="2" t="s">
        <v>20</v>
      </c>
      <c r="D44" s="2">
        <v>72</v>
      </c>
      <c r="E44" s="2"/>
      <c r="F44" s="2">
        <f t="shared" si="2"/>
        <v>72</v>
      </c>
      <c r="G44" s="2"/>
      <c r="H44" s="2">
        <v>627.6</v>
      </c>
      <c r="I44" s="7">
        <f t="shared" si="0"/>
        <v>45187.200000000004</v>
      </c>
    </row>
    <row r="45" spans="2:9">
      <c r="B45" s="2" t="s">
        <v>56</v>
      </c>
      <c r="C45" s="2" t="s">
        <v>20</v>
      </c>
      <c r="D45" s="2">
        <v>80</v>
      </c>
      <c r="E45" s="2"/>
      <c r="F45" s="2">
        <f t="shared" si="2"/>
        <v>79</v>
      </c>
      <c r="G45" s="2">
        <v>1</v>
      </c>
      <c r="H45" s="2">
        <v>627.6</v>
      </c>
      <c r="I45" s="7">
        <f t="shared" si="0"/>
        <v>49580.4</v>
      </c>
    </row>
    <row r="46" spans="2:9">
      <c r="B46" s="2" t="s">
        <v>57</v>
      </c>
      <c r="C46" s="2" t="s">
        <v>20</v>
      </c>
      <c r="D46" s="2">
        <v>149</v>
      </c>
      <c r="E46" s="2"/>
      <c r="F46" s="2">
        <f t="shared" si="2"/>
        <v>149</v>
      </c>
      <c r="G46" s="2"/>
      <c r="H46" s="2">
        <v>153.4</v>
      </c>
      <c r="I46" s="7">
        <f t="shared" si="0"/>
        <v>22856.600000000002</v>
      </c>
    </row>
    <row r="47" spans="2:9">
      <c r="B47" s="2" t="s">
        <v>58</v>
      </c>
      <c r="C47" s="2" t="s">
        <v>20</v>
      </c>
      <c r="D47" s="2">
        <v>27</v>
      </c>
      <c r="E47" s="2"/>
      <c r="F47" s="2">
        <f t="shared" si="2"/>
        <v>27</v>
      </c>
      <c r="G47" s="2"/>
      <c r="H47" s="2">
        <v>150</v>
      </c>
      <c r="I47" s="7">
        <f t="shared" si="0"/>
        <v>4050</v>
      </c>
    </row>
    <row r="48" spans="2:9">
      <c r="B48" s="16" t="s">
        <v>59</v>
      </c>
      <c r="C48" s="16" t="s">
        <v>60</v>
      </c>
      <c r="D48" s="16">
        <v>83</v>
      </c>
      <c r="E48" s="16">
        <v>459</v>
      </c>
      <c r="F48" s="16">
        <f t="shared" si="2"/>
        <v>364</v>
      </c>
      <c r="G48" s="16">
        <v>178</v>
      </c>
      <c r="H48" s="16">
        <v>612.91999999999996</v>
      </c>
      <c r="I48" s="7">
        <f t="shared" si="0"/>
        <v>223102.87999999998</v>
      </c>
    </row>
    <row r="49" spans="2:9">
      <c r="B49" s="22" t="s">
        <v>61</v>
      </c>
      <c r="C49" s="22" t="s">
        <v>60</v>
      </c>
      <c r="D49" s="22">
        <v>222</v>
      </c>
      <c r="E49" s="22"/>
      <c r="F49" s="22">
        <f t="shared" si="2"/>
        <v>221</v>
      </c>
      <c r="G49" s="22">
        <v>1</v>
      </c>
      <c r="H49" s="22">
        <v>422.15</v>
      </c>
      <c r="I49" s="7">
        <f t="shared" si="0"/>
        <v>93295.15</v>
      </c>
    </row>
    <row r="50" spans="2:9">
      <c r="B50" s="22" t="s">
        <v>62</v>
      </c>
      <c r="C50" s="22" t="s">
        <v>20</v>
      </c>
      <c r="D50" s="22">
        <v>79</v>
      </c>
      <c r="E50" s="22"/>
      <c r="F50" s="22">
        <f t="shared" si="2"/>
        <v>78</v>
      </c>
      <c r="G50" s="22">
        <v>1</v>
      </c>
      <c r="H50" s="22">
        <v>55.08</v>
      </c>
      <c r="I50" s="7">
        <f t="shared" si="0"/>
        <v>4296.24</v>
      </c>
    </row>
    <row r="51" spans="2:9">
      <c r="B51" s="22" t="s">
        <v>63</v>
      </c>
      <c r="C51" s="22" t="s">
        <v>64</v>
      </c>
      <c r="D51" s="22">
        <v>100</v>
      </c>
      <c r="E51" s="22"/>
      <c r="F51" s="22">
        <f t="shared" si="2"/>
        <v>99</v>
      </c>
      <c r="G51" s="22">
        <v>1</v>
      </c>
      <c r="H51" s="22">
        <v>450</v>
      </c>
      <c r="I51" s="7">
        <f t="shared" si="0"/>
        <v>44550</v>
      </c>
    </row>
    <row r="52" spans="2:9">
      <c r="B52" s="22" t="s">
        <v>65</v>
      </c>
      <c r="C52" s="22" t="s">
        <v>20</v>
      </c>
      <c r="D52" s="22">
        <v>50</v>
      </c>
      <c r="E52" s="22"/>
      <c r="F52" s="22">
        <f t="shared" si="2"/>
        <v>48</v>
      </c>
      <c r="G52" s="22">
        <v>2</v>
      </c>
      <c r="H52" s="22">
        <v>1500</v>
      </c>
      <c r="I52" s="7">
        <f t="shared" si="0"/>
        <v>72000</v>
      </c>
    </row>
    <row r="53" spans="2:9">
      <c r="B53" s="22" t="s">
        <v>66</v>
      </c>
      <c r="C53" s="22" t="s">
        <v>67</v>
      </c>
      <c r="D53" s="22">
        <v>200</v>
      </c>
      <c r="E53" s="22"/>
      <c r="F53" s="22">
        <f t="shared" si="2"/>
        <v>200</v>
      </c>
      <c r="G53" s="22"/>
      <c r="H53" s="22">
        <v>225</v>
      </c>
      <c r="I53" s="7">
        <f>+F53*H53</f>
        <v>45000</v>
      </c>
    </row>
    <row r="54" spans="2:9">
      <c r="B54" s="22" t="s">
        <v>68</v>
      </c>
      <c r="C54" s="22" t="s">
        <v>64</v>
      </c>
      <c r="D54" s="22">
        <v>31</v>
      </c>
      <c r="E54" s="22"/>
      <c r="F54" s="22">
        <f t="shared" si="2"/>
        <v>29</v>
      </c>
      <c r="G54" s="22">
        <v>2</v>
      </c>
      <c r="H54" s="22">
        <v>214.41</v>
      </c>
      <c r="I54" s="7">
        <f>+F54*H54</f>
        <v>6217.89</v>
      </c>
    </row>
    <row r="55" spans="2:9">
      <c r="B55" s="22" t="s">
        <v>69</v>
      </c>
      <c r="C55" s="22" t="s">
        <v>20</v>
      </c>
      <c r="D55" s="22">
        <v>0</v>
      </c>
      <c r="E55" s="22"/>
      <c r="F55" s="22">
        <f t="shared" si="2"/>
        <v>0</v>
      </c>
      <c r="G55" s="22"/>
      <c r="H55" s="22">
        <v>46.61</v>
      </c>
      <c r="I55" s="7">
        <f t="shared" ref="I55:I69" si="3">+H55*F55</f>
        <v>0</v>
      </c>
    </row>
    <row r="56" spans="2:9">
      <c r="B56" s="22" t="s">
        <v>70</v>
      </c>
      <c r="C56" s="22" t="s">
        <v>20</v>
      </c>
      <c r="D56" s="22">
        <v>53</v>
      </c>
      <c r="E56" s="22"/>
      <c r="F56" s="22">
        <f t="shared" si="2"/>
        <v>53</v>
      </c>
      <c r="G56" s="22"/>
      <c r="H56" s="22">
        <v>1490</v>
      </c>
      <c r="I56" s="7">
        <f t="shared" si="3"/>
        <v>78970</v>
      </c>
    </row>
    <row r="57" spans="2:9">
      <c r="B57" s="22" t="s">
        <v>71</v>
      </c>
      <c r="C57" s="22" t="s">
        <v>72</v>
      </c>
      <c r="D57" s="22">
        <v>59</v>
      </c>
      <c r="E57" s="22"/>
      <c r="F57" s="22">
        <f t="shared" si="2"/>
        <v>54</v>
      </c>
      <c r="G57" s="22">
        <v>5</v>
      </c>
      <c r="H57" s="22">
        <v>139.80000000000001</v>
      </c>
      <c r="I57" s="7">
        <f t="shared" si="3"/>
        <v>7549.2000000000007</v>
      </c>
    </row>
    <row r="58" spans="2:9">
      <c r="B58" s="16" t="s">
        <v>73</v>
      </c>
      <c r="C58" s="16" t="s">
        <v>64</v>
      </c>
      <c r="D58" s="16">
        <v>197</v>
      </c>
      <c r="E58" s="16"/>
      <c r="F58" s="16">
        <f t="shared" si="2"/>
        <v>182</v>
      </c>
      <c r="G58" s="16">
        <v>15</v>
      </c>
      <c r="H58" s="16">
        <v>165.2</v>
      </c>
      <c r="I58" s="7">
        <f t="shared" si="3"/>
        <v>30066.399999999998</v>
      </c>
    </row>
    <row r="59" spans="2:9">
      <c r="B59" s="2" t="s">
        <v>74</v>
      </c>
      <c r="C59" s="2" t="s">
        <v>20</v>
      </c>
      <c r="D59" s="2">
        <v>63</v>
      </c>
      <c r="E59" s="2"/>
      <c r="F59" s="2">
        <f t="shared" si="2"/>
        <v>58</v>
      </c>
      <c r="G59" s="2">
        <v>5</v>
      </c>
      <c r="H59" s="2">
        <v>461.44</v>
      </c>
      <c r="I59" s="7">
        <f t="shared" si="3"/>
        <v>26763.52</v>
      </c>
    </row>
    <row r="60" spans="2:9">
      <c r="B60" s="2" t="s">
        <v>75</v>
      </c>
      <c r="C60" s="2" t="s">
        <v>20</v>
      </c>
      <c r="D60" s="2">
        <v>0</v>
      </c>
      <c r="E60" s="2"/>
      <c r="F60" s="2">
        <f t="shared" si="2"/>
        <v>0</v>
      </c>
      <c r="G60" s="2"/>
      <c r="H60" s="2">
        <v>0</v>
      </c>
      <c r="I60" s="7">
        <f t="shared" si="3"/>
        <v>0</v>
      </c>
    </row>
    <row r="61" spans="2:9">
      <c r="B61" s="2" t="s">
        <v>76</v>
      </c>
      <c r="C61" s="2" t="s">
        <v>72</v>
      </c>
      <c r="D61" s="2">
        <v>77</v>
      </c>
      <c r="E61" s="2">
        <v>185</v>
      </c>
      <c r="F61" s="2">
        <f t="shared" si="2"/>
        <v>248</v>
      </c>
      <c r="G61" s="2">
        <v>14</v>
      </c>
      <c r="H61" s="2">
        <v>785</v>
      </c>
      <c r="I61" s="7">
        <f t="shared" si="3"/>
        <v>194680</v>
      </c>
    </row>
    <row r="62" spans="2:9">
      <c r="B62" s="2" t="s">
        <v>77</v>
      </c>
      <c r="C62" s="2" t="s">
        <v>72</v>
      </c>
      <c r="D62" s="2">
        <v>145</v>
      </c>
      <c r="E62" s="2"/>
      <c r="F62" s="2">
        <f t="shared" si="2"/>
        <v>145</v>
      </c>
      <c r="G62" s="2"/>
      <c r="H62" s="2">
        <v>885</v>
      </c>
      <c r="I62" s="7">
        <f t="shared" si="3"/>
        <v>128325</v>
      </c>
    </row>
    <row r="63" spans="2:9">
      <c r="B63" s="2" t="s">
        <v>78</v>
      </c>
      <c r="C63" s="2" t="s">
        <v>20</v>
      </c>
      <c r="D63" s="2">
        <v>168</v>
      </c>
      <c r="E63" s="2"/>
      <c r="F63" s="2">
        <f t="shared" si="2"/>
        <v>168</v>
      </c>
      <c r="G63" s="2"/>
      <c r="H63" s="2">
        <v>382.32</v>
      </c>
      <c r="I63" s="7">
        <f t="shared" si="3"/>
        <v>64229.760000000002</v>
      </c>
    </row>
    <row r="64" spans="2:9">
      <c r="B64" s="2" t="s">
        <v>79</v>
      </c>
      <c r="C64" s="2" t="s">
        <v>72</v>
      </c>
      <c r="D64" s="2">
        <v>38</v>
      </c>
      <c r="E64" s="2"/>
      <c r="F64" s="2">
        <f t="shared" si="2"/>
        <v>38</v>
      </c>
      <c r="G64" s="2"/>
      <c r="H64" s="2">
        <v>565</v>
      </c>
      <c r="I64" s="7">
        <f t="shared" si="3"/>
        <v>21470</v>
      </c>
    </row>
    <row r="65" spans="2:9">
      <c r="B65" s="2" t="s">
        <v>80</v>
      </c>
      <c r="C65" s="2" t="s">
        <v>72</v>
      </c>
      <c r="D65" s="2">
        <v>27</v>
      </c>
      <c r="E65" s="2"/>
      <c r="F65" s="2">
        <f t="shared" si="2"/>
        <v>27</v>
      </c>
      <c r="G65" s="2"/>
      <c r="H65" s="2">
        <v>565</v>
      </c>
      <c r="I65" s="7">
        <f t="shared" si="3"/>
        <v>15255</v>
      </c>
    </row>
    <row r="66" spans="2:9">
      <c r="B66" s="2" t="s">
        <v>81</v>
      </c>
      <c r="C66" s="2" t="s">
        <v>72</v>
      </c>
      <c r="D66" s="2">
        <v>11</v>
      </c>
      <c r="E66" s="2"/>
      <c r="F66" s="2">
        <f t="shared" si="2"/>
        <v>11</v>
      </c>
      <c r="G66" s="2"/>
      <c r="H66" s="2">
        <v>565</v>
      </c>
      <c r="I66" s="7">
        <f t="shared" si="3"/>
        <v>6215</v>
      </c>
    </row>
    <row r="67" spans="2:9">
      <c r="B67" s="2" t="s">
        <v>82</v>
      </c>
      <c r="C67" s="2" t="s">
        <v>20</v>
      </c>
      <c r="D67" s="2">
        <v>0</v>
      </c>
      <c r="E67" s="2"/>
      <c r="F67" s="2">
        <f t="shared" si="2"/>
        <v>0</v>
      </c>
      <c r="G67" s="2"/>
      <c r="H67" s="2">
        <v>13.74</v>
      </c>
      <c r="I67" s="7">
        <f t="shared" si="3"/>
        <v>0</v>
      </c>
    </row>
    <row r="68" spans="2:9">
      <c r="B68" s="2" t="s">
        <v>83</v>
      </c>
      <c r="C68" s="2" t="s">
        <v>20</v>
      </c>
      <c r="D68" s="2">
        <v>0</v>
      </c>
      <c r="E68" s="2"/>
      <c r="F68" s="2">
        <f t="shared" si="2"/>
        <v>0</v>
      </c>
      <c r="G68" s="2"/>
      <c r="H68" s="2">
        <v>17.46</v>
      </c>
      <c r="I68" s="7">
        <f t="shared" si="3"/>
        <v>0</v>
      </c>
    </row>
    <row r="69" spans="2:9">
      <c r="B69" s="2" t="s">
        <v>84</v>
      </c>
      <c r="C69" s="2" t="s">
        <v>20</v>
      </c>
      <c r="D69" s="2">
        <v>0</v>
      </c>
      <c r="E69" s="2"/>
      <c r="F69" s="2">
        <f t="shared" si="2"/>
        <v>0</v>
      </c>
      <c r="G69" s="2"/>
      <c r="H69" s="2">
        <v>80</v>
      </c>
      <c r="I69" s="7">
        <f t="shared" si="3"/>
        <v>0</v>
      </c>
    </row>
    <row r="70" spans="2:9">
      <c r="B70" s="2" t="s">
        <v>85</v>
      </c>
      <c r="C70" s="2" t="s">
        <v>67</v>
      </c>
      <c r="D70" s="2">
        <v>185</v>
      </c>
      <c r="E70" s="2"/>
      <c r="F70" s="2">
        <f t="shared" si="2"/>
        <v>185</v>
      </c>
      <c r="G70" s="2"/>
      <c r="H70" s="2">
        <v>115.18</v>
      </c>
      <c r="I70" s="7">
        <f>+F70*H70</f>
        <v>21308.300000000003</v>
      </c>
    </row>
    <row r="71" spans="2:9">
      <c r="B71" s="2" t="s">
        <v>86</v>
      </c>
      <c r="C71" s="2"/>
      <c r="D71" s="2"/>
      <c r="E71" s="2"/>
      <c r="F71" s="2"/>
      <c r="G71" s="2"/>
      <c r="H71" s="2"/>
      <c r="I71" s="8">
        <f>SUM(I13:I70)</f>
        <v>1798548.6409999998</v>
      </c>
    </row>
    <row r="73" spans="2:9">
      <c r="B73" s="9" t="s">
        <v>87</v>
      </c>
      <c r="H73" s="9" t="s">
        <v>88</v>
      </c>
      <c r="I73" s="9"/>
    </row>
    <row r="74" spans="2:9">
      <c r="B74" s="1" t="s">
        <v>89</v>
      </c>
      <c r="H74" s="1" t="s">
        <v>90</v>
      </c>
    </row>
    <row r="75" spans="2:9">
      <c r="C75" s="9" t="s">
        <v>91</v>
      </c>
      <c r="D75" s="9"/>
      <c r="E75" s="9"/>
    </row>
    <row r="76" spans="2:9">
      <c r="C76" s="1" t="s">
        <v>92</v>
      </c>
    </row>
    <row r="77" spans="2:9">
      <c r="B77" s="24"/>
      <c r="C77" s="24"/>
    </row>
  </sheetData>
  <mergeCells count="6">
    <mergeCell ref="B77:C77"/>
    <mergeCell ref="G6:H6"/>
    <mergeCell ref="I6:I9"/>
    <mergeCell ref="B11:B12"/>
    <mergeCell ref="C11:C12"/>
    <mergeCell ref="E11:E12"/>
  </mergeCells>
  <pageMargins left="0.7" right="0.7" top="0.75" bottom="0.75" header="0.511811023622047" footer="0.511811023622047"/>
  <pageSetup scale="59" orientation="portrait" r:id="rId1"/>
  <rowBreaks count="1" manualBreakCount="1"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97"/>
  <sheetViews>
    <sheetView topLeftCell="A52" zoomScale="140" zoomScaleNormal="140" workbookViewId="0">
      <selection activeCell="L69" sqref="L69"/>
    </sheetView>
  </sheetViews>
  <sheetFormatPr baseColWidth="10" defaultColWidth="11.42578125" defaultRowHeight="15"/>
  <cols>
    <col min="1" max="1" width="6" style="1" customWidth="1"/>
    <col min="2" max="2" width="32.7109375" style="1" customWidth="1"/>
    <col min="3" max="3" width="14.140625" style="1" customWidth="1"/>
    <col min="7" max="7" width="13.140625" style="1" customWidth="1"/>
    <col min="9" max="9" width="16.140625" style="1" customWidth="1"/>
  </cols>
  <sheetData>
    <row r="6" spans="2:14" ht="23.25">
      <c r="B6" s="1" t="s">
        <v>93</v>
      </c>
      <c r="C6" s="10"/>
      <c r="D6" s="10"/>
      <c r="E6" s="10"/>
      <c r="F6" s="10"/>
    </row>
    <row r="7" spans="2:14">
      <c r="B7" s="2"/>
      <c r="C7" s="2"/>
      <c r="D7" s="2"/>
      <c r="E7" s="2"/>
      <c r="F7" s="2"/>
      <c r="G7" s="28" t="s">
        <v>242</v>
      </c>
      <c r="H7" s="28"/>
      <c r="I7" s="26"/>
    </row>
    <row r="8" spans="2:14">
      <c r="B8" s="2" t="s">
        <v>94</v>
      </c>
      <c r="C8" s="2"/>
      <c r="D8" s="2"/>
      <c r="E8" s="2"/>
      <c r="F8" s="2"/>
      <c r="G8" s="2" t="s">
        <v>95</v>
      </c>
      <c r="H8" s="2"/>
      <c r="I8" s="26"/>
    </row>
    <row r="9" spans="2:14">
      <c r="B9" s="11" t="s">
        <v>2</v>
      </c>
      <c r="C9" s="2"/>
      <c r="D9" s="2"/>
      <c r="E9" s="2"/>
      <c r="F9" s="2"/>
      <c r="G9" s="2"/>
      <c r="H9" s="2"/>
      <c r="I9" s="26"/>
    </row>
    <row r="10" spans="2:14">
      <c r="B10" s="4" t="s">
        <v>3</v>
      </c>
      <c r="C10" s="4" t="s">
        <v>4</v>
      </c>
      <c r="D10" s="4"/>
      <c r="E10" s="4" t="s">
        <v>5</v>
      </c>
      <c r="F10" s="4" t="s">
        <v>96</v>
      </c>
      <c r="G10" s="4" t="s">
        <v>7</v>
      </c>
      <c r="H10" s="4"/>
      <c r="I10" s="26"/>
    </row>
    <row r="11" spans="2:14">
      <c r="B11" s="12"/>
      <c r="C11" s="12"/>
      <c r="D11" s="12"/>
      <c r="E11" s="12"/>
      <c r="F11" s="12"/>
      <c r="G11" s="12" t="s">
        <v>8</v>
      </c>
      <c r="H11" s="12"/>
      <c r="I11" s="12" t="s">
        <v>9</v>
      </c>
    </row>
    <row r="12" spans="2:14" ht="15" customHeight="1">
      <c r="B12" s="29" t="s">
        <v>10</v>
      </c>
      <c r="C12" s="29" t="s">
        <v>11</v>
      </c>
      <c r="D12" s="12" t="s">
        <v>12</v>
      </c>
      <c r="E12" s="29" t="s">
        <v>13</v>
      </c>
      <c r="F12" s="12" t="s">
        <v>12</v>
      </c>
      <c r="G12" s="12" t="s">
        <v>14</v>
      </c>
      <c r="H12" s="12" t="s">
        <v>9</v>
      </c>
      <c r="I12" s="12" t="s">
        <v>8</v>
      </c>
    </row>
    <row r="13" spans="2:14">
      <c r="B13" s="29"/>
      <c r="C13" s="29"/>
      <c r="D13" s="12" t="s">
        <v>97</v>
      </c>
      <c r="E13" s="29"/>
      <c r="F13" s="12" t="s">
        <v>16</v>
      </c>
      <c r="G13" s="12" t="s">
        <v>17</v>
      </c>
      <c r="H13" s="12" t="s">
        <v>18</v>
      </c>
      <c r="I13" s="12"/>
    </row>
    <row r="14" spans="2:14">
      <c r="B14" s="2" t="s">
        <v>98</v>
      </c>
      <c r="C14" s="2" t="s">
        <v>20</v>
      </c>
      <c r="D14" s="2">
        <v>1</v>
      </c>
      <c r="E14" s="2"/>
      <c r="F14" s="2">
        <f t="shared" ref="F14:F19" si="0">+D14+E14-G14</f>
        <v>1</v>
      </c>
      <c r="G14" s="2"/>
      <c r="H14" s="2">
        <v>950</v>
      </c>
      <c r="I14" s="7">
        <f t="shared" ref="I14:I19" si="1">+H14*F14</f>
        <v>950</v>
      </c>
      <c r="N14" s="13"/>
    </row>
    <row r="15" spans="2:14">
      <c r="B15" s="2" t="s">
        <v>99</v>
      </c>
      <c r="C15" s="2" t="s">
        <v>20</v>
      </c>
      <c r="D15" s="2">
        <v>1</v>
      </c>
      <c r="E15" s="2"/>
      <c r="F15" s="2">
        <f t="shared" si="0"/>
        <v>1</v>
      </c>
      <c r="G15" s="2"/>
      <c r="H15" s="2">
        <v>1220</v>
      </c>
      <c r="I15" s="7">
        <f t="shared" si="1"/>
        <v>1220</v>
      </c>
    </row>
    <row r="16" spans="2:14">
      <c r="B16" s="2" t="s">
        <v>100</v>
      </c>
      <c r="C16" s="2" t="s">
        <v>20</v>
      </c>
      <c r="D16" s="2">
        <v>2</v>
      </c>
      <c r="E16" s="2"/>
      <c r="F16" s="2">
        <f t="shared" si="0"/>
        <v>2</v>
      </c>
      <c r="G16" s="2"/>
      <c r="H16" s="2">
        <v>1700</v>
      </c>
      <c r="I16" s="7">
        <f t="shared" si="1"/>
        <v>3400</v>
      </c>
    </row>
    <row r="17" spans="2:9">
      <c r="B17" s="2" t="s">
        <v>101</v>
      </c>
      <c r="C17" s="2" t="s">
        <v>20</v>
      </c>
      <c r="D17" s="2">
        <v>2</v>
      </c>
      <c r="E17" s="2"/>
      <c r="F17" s="2">
        <f t="shared" si="0"/>
        <v>2</v>
      </c>
      <c r="G17" s="2"/>
      <c r="H17" s="2">
        <v>1550</v>
      </c>
      <c r="I17" s="7">
        <f t="shared" si="1"/>
        <v>3100</v>
      </c>
    </row>
    <row r="18" spans="2:9">
      <c r="B18" s="16" t="s">
        <v>102</v>
      </c>
      <c r="C18" s="16" t="s">
        <v>20</v>
      </c>
      <c r="D18" s="16">
        <v>2350</v>
      </c>
      <c r="E18" s="16"/>
      <c r="F18" s="16">
        <f t="shared" si="0"/>
        <v>1850</v>
      </c>
      <c r="G18" s="16">
        <v>500</v>
      </c>
      <c r="H18" s="16">
        <v>3</v>
      </c>
      <c r="I18" s="7">
        <f t="shared" si="1"/>
        <v>5550</v>
      </c>
    </row>
    <row r="19" spans="2:9">
      <c r="B19" s="2" t="s">
        <v>103</v>
      </c>
      <c r="C19" s="2" t="s">
        <v>20</v>
      </c>
      <c r="D19" s="2">
        <v>46</v>
      </c>
      <c r="E19" s="2"/>
      <c r="F19" s="2">
        <f t="shared" si="0"/>
        <v>46</v>
      </c>
      <c r="G19" s="2"/>
      <c r="H19" s="2">
        <v>216</v>
      </c>
      <c r="I19" s="7">
        <f t="shared" si="1"/>
        <v>9936</v>
      </c>
    </row>
    <row r="20" spans="2:9">
      <c r="B20" s="2" t="s">
        <v>104</v>
      </c>
      <c r="C20" s="2" t="s">
        <v>20</v>
      </c>
      <c r="D20" s="2">
        <v>37</v>
      </c>
      <c r="E20" s="2"/>
      <c r="F20" s="2">
        <f>+D20+E20-G20</f>
        <v>37</v>
      </c>
      <c r="G20" s="2"/>
      <c r="H20" s="2">
        <v>132</v>
      </c>
      <c r="I20" s="7">
        <f t="shared" ref="I20:I36" si="2">+H20*F20</f>
        <v>4884</v>
      </c>
    </row>
    <row r="21" spans="2:9">
      <c r="B21" s="16" t="s">
        <v>105</v>
      </c>
      <c r="C21" s="16" t="s">
        <v>20</v>
      </c>
      <c r="D21" s="16">
        <v>1000</v>
      </c>
      <c r="E21" s="16"/>
      <c r="F21" s="16">
        <f t="shared" ref="F21:F40" si="3">+D21+E21-G21</f>
        <v>891</v>
      </c>
      <c r="G21" s="16">
        <v>109</v>
      </c>
      <c r="H21" s="16">
        <v>110</v>
      </c>
      <c r="I21" s="17">
        <f t="shared" si="2"/>
        <v>98010</v>
      </c>
    </row>
    <row r="22" spans="2:9">
      <c r="B22" s="2" t="s">
        <v>106</v>
      </c>
      <c r="C22" s="2" t="s">
        <v>20</v>
      </c>
      <c r="D22" s="2">
        <v>425</v>
      </c>
      <c r="E22" s="2"/>
      <c r="F22" s="2">
        <f t="shared" si="3"/>
        <v>425</v>
      </c>
      <c r="G22" s="9"/>
      <c r="H22" s="2">
        <v>150</v>
      </c>
      <c r="I22" s="7">
        <f t="shared" si="2"/>
        <v>63750</v>
      </c>
    </row>
    <row r="23" spans="2:9">
      <c r="B23" s="2" t="s">
        <v>107</v>
      </c>
      <c r="C23" s="2" t="s">
        <v>20</v>
      </c>
      <c r="D23" s="2">
        <v>29</v>
      </c>
      <c r="E23" s="2"/>
      <c r="F23" s="2">
        <f t="shared" si="3"/>
        <v>29</v>
      </c>
      <c r="G23" s="2"/>
      <c r="H23" s="2">
        <v>80</v>
      </c>
      <c r="I23" s="7">
        <f t="shared" si="2"/>
        <v>2320</v>
      </c>
    </row>
    <row r="24" spans="2:9">
      <c r="B24" s="2" t="s">
        <v>108</v>
      </c>
      <c r="C24" s="2" t="s">
        <v>20</v>
      </c>
      <c r="D24" s="2">
        <v>36</v>
      </c>
      <c r="E24" s="2"/>
      <c r="F24" s="2">
        <f t="shared" si="3"/>
        <v>36</v>
      </c>
      <c r="G24" s="2"/>
      <c r="H24" s="2">
        <v>90</v>
      </c>
      <c r="I24" s="7">
        <f t="shared" si="2"/>
        <v>3240</v>
      </c>
    </row>
    <row r="25" spans="2:9">
      <c r="B25" s="2" t="s">
        <v>109</v>
      </c>
      <c r="C25" s="2" t="s">
        <v>20</v>
      </c>
      <c r="D25" s="2">
        <v>47</v>
      </c>
      <c r="E25" s="2"/>
      <c r="F25" s="2">
        <f t="shared" si="3"/>
        <v>47</v>
      </c>
      <c r="G25" s="2"/>
      <c r="H25" s="2">
        <v>150</v>
      </c>
      <c r="I25" s="7">
        <f t="shared" si="2"/>
        <v>7050</v>
      </c>
    </row>
    <row r="26" spans="2:9">
      <c r="B26" s="2" t="s">
        <v>110</v>
      </c>
      <c r="C26" s="2" t="s">
        <v>20</v>
      </c>
      <c r="D26" s="2">
        <v>6</v>
      </c>
      <c r="E26" s="2"/>
      <c r="F26" s="2">
        <f t="shared" si="3"/>
        <v>6</v>
      </c>
      <c r="G26" s="2"/>
      <c r="H26" s="2">
        <v>135</v>
      </c>
      <c r="I26" s="7">
        <f t="shared" si="2"/>
        <v>810</v>
      </c>
    </row>
    <row r="27" spans="2:9">
      <c r="B27" s="2" t="s">
        <v>111</v>
      </c>
      <c r="C27" s="2" t="s">
        <v>20</v>
      </c>
      <c r="D27" s="2">
        <v>11</v>
      </c>
      <c r="E27" s="2"/>
      <c r="F27" s="2">
        <f t="shared" si="3"/>
        <v>11</v>
      </c>
      <c r="G27" s="2"/>
      <c r="H27" s="2">
        <v>125</v>
      </c>
      <c r="I27" s="7">
        <f t="shared" si="2"/>
        <v>1375</v>
      </c>
    </row>
    <row r="28" spans="2:9">
      <c r="B28" s="2" t="s">
        <v>112</v>
      </c>
      <c r="C28" s="2" t="s">
        <v>20</v>
      </c>
      <c r="D28" s="2">
        <v>81</v>
      </c>
      <c r="E28" s="2"/>
      <c r="F28" s="2">
        <f t="shared" si="3"/>
        <v>81</v>
      </c>
      <c r="G28" s="2"/>
      <c r="H28" s="2">
        <v>130</v>
      </c>
      <c r="I28" s="7">
        <f t="shared" si="2"/>
        <v>10530</v>
      </c>
    </row>
    <row r="29" spans="2:9">
      <c r="B29" s="2" t="s">
        <v>113</v>
      </c>
      <c r="C29" s="2" t="s">
        <v>20</v>
      </c>
      <c r="D29" s="2">
        <v>50</v>
      </c>
      <c r="E29" s="2"/>
      <c r="F29" s="2">
        <f t="shared" si="3"/>
        <v>50</v>
      </c>
      <c r="G29" s="2"/>
      <c r="H29" s="2">
        <v>124</v>
      </c>
      <c r="I29" s="7">
        <f t="shared" si="2"/>
        <v>6200</v>
      </c>
    </row>
    <row r="30" spans="2:9">
      <c r="B30" s="2" t="s">
        <v>114</v>
      </c>
      <c r="C30" s="2" t="s">
        <v>20</v>
      </c>
      <c r="D30" s="2">
        <v>15</v>
      </c>
      <c r="E30" s="2"/>
      <c r="F30" s="2">
        <f t="shared" si="3"/>
        <v>15</v>
      </c>
      <c r="G30" s="2"/>
      <c r="H30" s="2">
        <v>125</v>
      </c>
      <c r="I30" s="7">
        <f t="shared" si="2"/>
        <v>1875</v>
      </c>
    </row>
    <row r="31" spans="2:9">
      <c r="B31" s="2" t="s">
        <v>115</v>
      </c>
      <c r="C31" s="2" t="s">
        <v>20</v>
      </c>
      <c r="D31" s="2">
        <v>92</v>
      </c>
      <c r="E31" s="2"/>
      <c r="F31" s="2">
        <f t="shared" si="3"/>
        <v>92</v>
      </c>
      <c r="G31" s="2"/>
      <c r="H31" s="2">
        <v>130</v>
      </c>
      <c r="I31" s="7">
        <f t="shared" si="2"/>
        <v>11960</v>
      </c>
    </row>
    <row r="32" spans="2:9">
      <c r="B32" s="2" t="s">
        <v>116</v>
      </c>
      <c r="C32" s="2" t="s">
        <v>20</v>
      </c>
      <c r="D32" s="2">
        <v>137</v>
      </c>
      <c r="E32" s="2"/>
      <c r="F32" s="2">
        <f t="shared" si="3"/>
        <v>137</v>
      </c>
      <c r="G32" s="2"/>
      <c r="H32" s="2">
        <v>125</v>
      </c>
      <c r="I32" s="7">
        <f t="shared" si="2"/>
        <v>17125</v>
      </c>
    </row>
    <row r="33" spans="2:9">
      <c r="B33" s="2" t="s">
        <v>117</v>
      </c>
      <c r="C33" s="2" t="s">
        <v>20</v>
      </c>
      <c r="D33" s="2">
        <v>85</v>
      </c>
      <c r="E33" s="2"/>
      <c r="F33" s="2">
        <f t="shared" si="3"/>
        <v>85</v>
      </c>
      <c r="G33" s="2"/>
      <c r="H33" s="2">
        <v>130</v>
      </c>
      <c r="I33" s="7">
        <f t="shared" si="2"/>
        <v>11050</v>
      </c>
    </row>
    <row r="34" spans="2:9">
      <c r="B34" s="2" t="s">
        <v>118</v>
      </c>
      <c r="C34" s="2" t="s">
        <v>20</v>
      </c>
      <c r="D34" s="2">
        <v>90</v>
      </c>
      <c r="E34" s="2"/>
      <c r="F34" s="2">
        <f t="shared" si="3"/>
        <v>90</v>
      </c>
      <c r="G34" s="2"/>
      <c r="H34" s="2">
        <v>130</v>
      </c>
      <c r="I34" s="7">
        <f t="shared" si="2"/>
        <v>11700</v>
      </c>
    </row>
    <row r="35" spans="2:9">
      <c r="B35" s="2" t="s">
        <v>119</v>
      </c>
      <c r="C35" s="2" t="s">
        <v>20</v>
      </c>
      <c r="D35" s="2">
        <v>85</v>
      </c>
      <c r="E35" s="2"/>
      <c r="F35" s="2">
        <f t="shared" si="3"/>
        <v>85</v>
      </c>
      <c r="G35" s="2"/>
      <c r="H35" s="2">
        <v>130</v>
      </c>
      <c r="I35" s="7">
        <f t="shared" si="2"/>
        <v>11050</v>
      </c>
    </row>
    <row r="36" spans="2:9">
      <c r="B36" s="2" t="s">
        <v>120</v>
      </c>
      <c r="C36" s="2" t="s">
        <v>20</v>
      </c>
      <c r="D36" s="2">
        <v>80</v>
      </c>
      <c r="E36" s="2"/>
      <c r="F36" s="2">
        <f t="shared" si="3"/>
        <v>80</v>
      </c>
      <c r="G36" s="2"/>
      <c r="H36" s="2">
        <v>130</v>
      </c>
      <c r="I36" s="7">
        <f t="shared" si="2"/>
        <v>10400</v>
      </c>
    </row>
    <row r="37" spans="2:9">
      <c r="B37" s="2" t="s">
        <v>121</v>
      </c>
      <c r="C37" s="2" t="s">
        <v>20</v>
      </c>
      <c r="D37" s="2">
        <v>52</v>
      </c>
      <c r="E37" s="2"/>
      <c r="F37" s="2">
        <f t="shared" si="3"/>
        <v>50</v>
      </c>
      <c r="G37" s="2">
        <v>2</v>
      </c>
      <c r="H37" s="2">
        <v>130</v>
      </c>
      <c r="I37" s="7">
        <f t="shared" ref="I37:I55" si="4">+H37*F37</f>
        <v>6500</v>
      </c>
    </row>
    <row r="38" spans="2:9">
      <c r="B38" s="2" t="s">
        <v>122</v>
      </c>
      <c r="C38" s="2" t="s">
        <v>20</v>
      </c>
      <c r="D38" s="2">
        <v>13</v>
      </c>
      <c r="E38" s="2"/>
      <c r="F38" s="2">
        <f t="shared" si="3"/>
        <v>13</v>
      </c>
      <c r="G38" s="2"/>
      <c r="H38" s="2">
        <v>90</v>
      </c>
      <c r="I38" s="7">
        <f t="shared" si="4"/>
        <v>1170</v>
      </c>
    </row>
    <row r="39" spans="2:9">
      <c r="B39" s="2" t="s">
        <v>123</v>
      </c>
      <c r="C39" s="2" t="s">
        <v>20</v>
      </c>
      <c r="D39" s="2">
        <v>94</v>
      </c>
      <c r="E39" s="2"/>
      <c r="F39" s="2">
        <f t="shared" si="3"/>
        <v>94</v>
      </c>
      <c r="G39" s="2"/>
      <c r="H39" s="2">
        <v>150</v>
      </c>
      <c r="I39" s="7">
        <f t="shared" si="4"/>
        <v>14100</v>
      </c>
    </row>
    <row r="40" spans="2:9">
      <c r="B40" s="2" t="s">
        <v>124</v>
      </c>
      <c r="C40" s="2" t="s">
        <v>20</v>
      </c>
      <c r="D40" s="2">
        <v>61</v>
      </c>
      <c r="E40" s="2"/>
      <c r="F40" s="2">
        <f t="shared" si="3"/>
        <v>61</v>
      </c>
      <c r="G40" s="2"/>
      <c r="H40" s="2">
        <v>200</v>
      </c>
      <c r="I40" s="7">
        <f t="shared" si="4"/>
        <v>12200</v>
      </c>
    </row>
    <row r="41" spans="2:9">
      <c r="B41" s="2" t="s">
        <v>125</v>
      </c>
      <c r="C41" s="2" t="s">
        <v>20</v>
      </c>
      <c r="D41" s="2">
        <v>81</v>
      </c>
      <c r="E41" s="2"/>
      <c r="F41" s="2">
        <f t="shared" ref="F41:F62" si="5">+D41+E41-G41</f>
        <v>81</v>
      </c>
      <c r="G41" s="2"/>
      <c r="H41" s="2">
        <v>120</v>
      </c>
      <c r="I41" s="7">
        <f t="shared" si="4"/>
        <v>9720</v>
      </c>
    </row>
    <row r="42" spans="2:9">
      <c r="B42" s="2" t="s">
        <v>126</v>
      </c>
      <c r="C42" s="2" t="s">
        <v>20</v>
      </c>
      <c r="D42" s="2">
        <v>87</v>
      </c>
      <c r="E42" s="2"/>
      <c r="F42" s="2">
        <f t="shared" si="5"/>
        <v>87</v>
      </c>
      <c r="G42" s="2"/>
      <c r="H42" s="2">
        <v>140</v>
      </c>
      <c r="I42" s="7">
        <f t="shared" si="4"/>
        <v>12180</v>
      </c>
    </row>
    <row r="43" spans="2:9">
      <c r="B43" s="2" t="s">
        <v>127</v>
      </c>
      <c r="C43" s="2" t="s">
        <v>64</v>
      </c>
      <c r="D43" s="2">
        <v>72</v>
      </c>
      <c r="E43" s="2"/>
      <c r="F43" s="2">
        <f t="shared" si="5"/>
        <v>72</v>
      </c>
      <c r="G43" s="2"/>
      <c r="H43" s="2">
        <v>140</v>
      </c>
      <c r="I43" s="7">
        <f t="shared" si="4"/>
        <v>10080</v>
      </c>
    </row>
    <row r="44" spans="2:9">
      <c r="B44" s="2" t="s">
        <v>128</v>
      </c>
      <c r="C44" s="2" t="s">
        <v>20</v>
      </c>
      <c r="D44" s="2">
        <v>52</v>
      </c>
      <c r="E44" s="2"/>
      <c r="F44" s="2">
        <f t="shared" si="5"/>
        <v>52</v>
      </c>
      <c r="G44" s="2"/>
      <c r="H44" s="2">
        <v>130</v>
      </c>
      <c r="I44" s="7">
        <f t="shared" si="4"/>
        <v>6760</v>
      </c>
    </row>
    <row r="45" spans="2:9">
      <c r="B45" s="16" t="s">
        <v>129</v>
      </c>
      <c r="C45" s="16" t="s">
        <v>20</v>
      </c>
      <c r="D45" s="16">
        <v>580</v>
      </c>
      <c r="E45" s="16"/>
      <c r="F45" s="16">
        <f t="shared" si="5"/>
        <v>511</v>
      </c>
      <c r="G45" s="16">
        <v>69</v>
      </c>
      <c r="H45" s="16">
        <v>110</v>
      </c>
      <c r="I45" s="7">
        <f t="shared" si="4"/>
        <v>56210</v>
      </c>
    </row>
    <row r="46" spans="2:9">
      <c r="B46" s="2" t="s">
        <v>130</v>
      </c>
      <c r="C46" s="2" t="s">
        <v>20</v>
      </c>
      <c r="D46" s="2">
        <v>34</v>
      </c>
      <c r="E46" s="2"/>
      <c r="F46" s="2">
        <f t="shared" si="5"/>
        <v>34</v>
      </c>
      <c r="G46" s="2"/>
      <c r="H46" s="2">
        <v>150</v>
      </c>
      <c r="I46" s="7">
        <f t="shared" si="4"/>
        <v>5100</v>
      </c>
    </row>
    <row r="47" spans="2:9">
      <c r="B47" s="2" t="s">
        <v>131</v>
      </c>
      <c r="C47" s="2" t="s">
        <v>20</v>
      </c>
      <c r="D47" s="2">
        <v>86</v>
      </c>
      <c r="E47" s="2"/>
      <c r="F47" s="2">
        <f t="shared" si="5"/>
        <v>86</v>
      </c>
      <c r="G47" s="2"/>
      <c r="H47" s="2">
        <v>150</v>
      </c>
      <c r="I47" s="7">
        <f t="shared" si="4"/>
        <v>12900</v>
      </c>
    </row>
    <row r="48" spans="2:9">
      <c r="B48" s="2" t="s">
        <v>132</v>
      </c>
      <c r="C48" s="2" t="s">
        <v>20</v>
      </c>
      <c r="D48" s="2">
        <v>100</v>
      </c>
      <c r="E48" s="2"/>
      <c r="F48" s="2">
        <f t="shared" si="5"/>
        <v>100</v>
      </c>
      <c r="G48" s="2"/>
      <c r="H48" s="2">
        <v>150</v>
      </c>
      <c r="I48" s="7">
        <f t="shared" si="4"/>
        <v>15000</v>
      </c>
    </row>
    <row r="49" spans="2:9">
      <c r="B49" s="2" t="s">
        <v>133</v>
      </c>
      <c r="C49" s="2" t="s">
        <v>20</v>
      </c>
      <c r="D49" s="2">
        <v>20</v>
      </c>
      <c r="E49" s="2"/>
      <c r="F49" s="2">
        <f t="shared" si="5"/>
        <v>20</v>
      </c>
      <c r="G49" s="2"/>
      <c r="H49" s="2">
        <v>150</v>
      </c>
      <c r="I49" s="7">
        <f t="shared" si="4"/>
        <v>3000</v>
      </c>
    </row>
    <row r="50" spans="2:9">
      <c r="B50" s="2" t="s">
        <v>134</v>
      </c>
      <c r="C50" s="2" t="s">
        <v>20</v>
      </c>
      <c r="D50" s="2">
        <v>62</v>
      </c>
      <c r="E50" s="2"/>
      <c r="F50" s="2">
        <f t="shared" si="5"/>
        <v>62</v>
      </c>
      <c r="G50" s="2"/>
      <c r="H50" s="2">
        <v>180</v>
      </c>
      <c r="I50" s="7">
        <f t="shared" si="4"/>
        <v>11160</v>
      </c>
    </row>
    <row r="51" spans="2:9">
      <c r="B51" s="2" t="s">
        <v>135</v>
      </c>
      <c r="C51" s="2" t="s">
        <v>20</v>
      </c>
      <c r="D51" s="2">
        <v>162</v>
      </c>
      <c r="E51" s="2"/>
      <c r="F51" s="2">
        <f t="shared" si="5"/>
        <v>158</v>
      </c>
      <c r="G51" s="2">
        <v>4</v>
      </c>
      <c r="H51" s="2">
        <v>130</v>
      </c>
      <c r="I51" s="7">
        <f t="shared" si="4"/>
        <v>20540</v>
      </c>
    </row>
    <row r="52" spans="2:9">
      <c r="B52" s="2" t="s">
        <v>136</v>
      </c>
      <c r="C52" s="2" t="s">
        <v>20</v>
      </c>
      <c r="D52" s="2">
        <v>100</v>
      </c>
      <c r="E52" s="2"/>
      <c r="F52" s="2">
        <f t="shared" si="5"/>
        <v>100</v>
      </c>
      <c r="G52" s="2"/>
      <c r="H52" s="2">
        <v>110</v>
      </c>
      <c r="I52" s="7">
        <f t="shared" si="4"/>
        <v>11000</v>
      </c>
    </row>
    <row r="53" spans="2:9">
      <c r="B53" s="2" t="s">
        <v>137</v>
      </c>
      <c r="C53" s="2" t="s">
        <v>20</v>
      </c>
      <c r="D53" s="2">
        <v>81</v>
      </c>
      <c r="E53" s="2"/>
      <c r="F53" s="2">
        <f t="shared" si="5"/>
        <v>81</v>
      </c>
      <c r="G53" s="2"/>
      <c r="H53" s="2">
        <v>130</v>
      </c>
      <c r="I53" s="7">
        <f t="shared" si="4"/>
        <v>10530</v>
      </c>
    </row>
    <row r="54" spans="2:9">
      <c r="B54" s="2" t="s">
        <v>138</v>
      </c>
      <c r="C54" s="2" t="s">
        <v>20</v>
      </c>
      <c r="D54" s="2">
        <v>174</v>
      </c>
      <c r="E54" s="2"/>
      <c r="F54" s="2">
        <f t="shared" si="5"/>
        <v>174</v>
      </c>
      <c r="G54" s="2"/>
      <c r="H54" s="2">
        <v>140</v>
      </c>
      <c r="I54" s="7">
        <f t="shared" si="4"/>
        <v>24360</v>
      </c>
    </row>
    <row r="55" spans="2:9">
      <c r="B55" s="2" t="s">
        <v>139</v>
      </c>
      <c r="C55" s="2" t="s">
        <v>20</v>
      </c>
      <c r="D55" s="2">
        <v>78</v>
      </c>
      <c r="E55" s="2"/>
      <c r="F55" s="2">
        <f t="shared" si="5"/>
        <v>78</v>
      </c>
      <c r="G55" s="2"/>
      <c r="H55" s="2">
        <v>130</v>
      </c>
      <c r="I55" s="7">
        <f t="shared" si="4"/>
        <v>10140</v>
      </c>
    </row>
    <row r="56" spans="2:9">
      <c r="B56" s="2" t="s">
        <v>140</v>
      </c>
      <c r="C56" s="2" t="s">
        <v>20</v>
      </c>
      <c r="D56" s="2">
        <v>6</v>
      </c>
      <c r="E56" s="2"/>
      <c r="F56" s="2">
        <f t="shared" si="5"/>
        <v>6</v>
      </c>
      <c r="G56" s="2"/>
      <c r="H56" s="2">
        <v>130</v>
      </c>
      <c r="I56" s="7">
        <f t="shared" ref="I56:I68" si="6">+H56*F56</f>
        <v>780</v>
      </c>
    </row>
    <row r="57" spans="2:9">
      <c r="B57" s="2" t="s">
        <v>141</v>
      </c>
      <c r="C57" s="2" t="s">
        <v>20</v>
      </c>
      <c r="D57" s="2">
        <v>30</v>
      </c>
      <c r="E57" s="2"/>
      <c r="F57" s="2">
        <f t="shared" si="5"/>
        <v>30</v>
      </c>
      <c r="G57" s="2"/>
      <c r="H57" s="2">
        <v>130</v>
      </c>
      <c r="I57" s="7">
        <f t="shared" si="6"/>
        <v>3900</v>
      </c>
    </row>
    <row r="58" spans="2:9">
      <c r="B58" s="2" t="s">
        <v>142</v>
      </c>
      <c r="C58" s="2" t="s">
        <v>20</v>
      </c>
      <c r="D58" s="2">
        <v>36</v>
      </c>
      <c r="E58" s="2"/>
      <c r="F58" s="2">
        <f t="shared" si="5"/>
        <v>36</v>
      </c>
      <c r="G58" s="2"/>
      <c r="H58" s="2">
        <v>132</v>
      </c>
      <c r="I58" s="7">
        <f t="shared" si="6"/>
        <v>4752</v>
      </c>
    </row>
    <row r="59" spans="2:9">
      <c r="B59" s="2" t="s">
        <v>143</v>
      </c>
      <c r="C59" s="2" t="s">
        <v>20</v>
      </c>
      <c r="D59" s="2">
        <v>82</v>
      </c>
      <c r="E59" s="2"/>
      <c r="F59" s="2">
        <f t="shared" si="5"/>
        <v>82</v>
      </c>
      <c r="G59" s="2"/>
      <c r="H59" s="2">
        <v>132</v>
      </c>
      <c r="I59" s="7">
        <f t="shared" si="6"/>
        <v>10824</v>
      </c>
    </row>
    <row r="60" spans="2:9">
      <c r="B60" s="2" t="s">
        <v>144</v>
      </c>
      <c r="C60" s="2" t="s">
        <v>20</v>
      </c>
      <c r="D60" s="2">
        <v>81</v>
      </c>
      <c r="E60" s="2"/>
      <c r="F60" s="2">
        <f t="shared" si="5"/>
        <v>81</v>
      </c>
      <c r="G60" s="2"/>
      <c r="H60" s="2">
        <v>124</v>
      </c>
      <c r="I60" s="7">
        <f t="shared" si="6"/>
        <v>10044</v>
      </c>
    </row>
    <row r="61" spans="2:9">
      <c r="B61" s="2" t="s">
        <v>145</v>
      </c>
      <c r="C61" s="2" t="s">
        <v>20</v>
      </c>
      <c r="D61" s="2">
        <v>26</v>
      </c>
      <c r="E61" s="2"/>
      <c r="F61" s="2">
        <f t="shared" si="5"/>
        <v>26</v>
      </c>
      <c r="G61" s="2"/>
      <c r="H61" s="2">
        <v>135</v>
      </c>
      <c r="I61" s="7">
        <f t="shared" si="6"/>
        <v>3510</v>
      </c>
    </row>
    <row r="62" spans="2:9">
      <c r="B62" s="2" t="s">
        <v>146</v>
      </c>
      <c r="C62" s="2" t="s">
        <v>20</v>
      </c>
      <c r="D62" s="2">
        <v>29</v>
      </c>
      <c r="E62" s="2"/>
      <c r="F62" s="2">
        <f t="shared" si="5"/>
        <v>29</v>
      </c>
      <c r="G62" s="2"/>
      <c r="H62" s="2">
        <v>124</v>
      </c>
      <c r="I62" s="7">
        <f t="shared" si="6"/>
        <v>3596</v>
      </c>
    </row>
    <row r="63" spans="2:9">
      <c r="B63" s="2" t="s">
        <v>147</v>
      </c>
      <c r="C63" s="2" t="s">
        <v>20</v>
      </c>
      <c r="D63" s="2">
        <v>56</v>
      </c>
      <c r="E63" s="2"/>
      <c r="F63" s="2">
        <f t="shared" ref="F63:F67" si="7">+D63+E63-G63</f>
        <v>56</v>
      </c>
      <c r="G63" s="2"/>
      <c r="H63" s="2">
        <v>135</v>
      </c>
      <c r="I63" s="7">
        <f t="shared" si="6"/>
        <v>7560</v>
      </c>
    </row>
    <row r="64" spans="2:9">
      <c r="B64" s="2" t="s">
        <v>148</v>
      </c>
      <c r="C64" s="2" t="s">
        <v>20</v>
      </c>
      <c r="D64" s="2">
        <v>72</v>
      </c>
      <c r="E64" s="2"/>
      <c r="F64" s="2">
        <f t="shared" si="7"/>
        <v>72</v>
      </c>
      <c r="G64" s="2"/>
      <c r="H64" s="2">
        <v>132</v>
      </c>
      <c r="I64" s="7">
        <f t="shared" si="6"/>
        <v>9504</v>
      </c>
    </row>
    <row r="65" spans="2:9">
      <c r="B65" s="2" t="s">
        <v>149</v>
      </c>
      <c r="C65" s="2" t="s">
        <v>20</v>
      </c>
      <c r="D65" s="2">
        <v>447</v>
      </c>
      <c r="E65" s="2"/>
      <c r="F65" s="2">
        <f t="shared" si="7"/>
        <v>446</v>
      </c>
      <c r="G65" s="2">
        <v>1</v>
      </c>
      <c r="H65" s="2">
        <v>145</v>
      </c>
      <c r="I65" s="7">
        <f t="shared" si="6"/>
        <v>64670</v>
      </c>
    </row>
    <row r="66" spans="2:9">
      <c r="B66" s="2" t="s">
        <v>150</v>
      </c>
      <c r="C66" s="2" t="s">
        <v>20</v>
      </c>
      <c r="D66" s="2">
        <v>97</v>
      </c>
      <c r="E66" s="2"/>
      <c r="F66" s="2">
        <f t="shared" si="7"/>
        <v>97</v>
      </c>
      <c r="G66" s="2"/>
      <c r="H66" s="2">
        <v>132</v>
      </c>
      <c r="I66" s="7">
        <f t="shared" si="6"/>
        <v>12804</v>
      </c>
    </row>
    <row r="67" spans="2:9" ht="15.75" customHeight="1">
      <c r="B67" s="2" t="s">
        <v>151</v>
      </c>
      <c r="C67" s="2" t="s">
        <v>20</v>
      </c>
      <c r="D67" s="2">
        <v>84</v>
      </c>
      <c r="E67" s="2"/>
      <c r="F67" s="2">
        <f t="shared" si="7"/>
        <v>84</v>
      </c>
      <c r="G67" s="2"/>
      <c r="H67" s="2">
        <v>132</v>
      </c>
      <c r="I67" s="7">
        <f t="shared" si="6"/>
        <v>11088</v>
      </c>
    </row>
    <row r="68" spans="2:9">
      <c r="B68" s="2" t="s">
        <v>152</v>
      </c>
      <c r="C68" s="2" t="s">
        <v>20</v>
      </c>
      <c r="D68" s="2">
        <v>98</v>
      </c>
      <c r="E68" s="2"/>
      <c r="F68" s="2">
        <f>+D68+E68-G68-G68</f>
        <v>98</v>
      </c>
      <c r="G68" s="2"/>
      <c r="H68" s="2">
        <v>132</v>
      </c>
      <c r="I68" s="7">
        <f t="shared" si="6"/>
        <v>12936</v>
      </c>
    </row>
    <row r="69" spans="2:9">
      <c r="B69" s="2" t="s">
        <v>153</v>
      </c>
      <c r="C69" s="2" t="s">
        <v>20</v>
      </c>
      <c r="D69" s="2">
        <v>958</v>
      </c>
      <c r="E69" s="2"/>
      <c r="F69" s="2">
        <f t="shared" ref="F69:F81" si="8">+D69+E69-G69</f>
        <v>958</v>
      </c>
      <c r="G69" s="2"/>
      <c r="H69" s="2">
        <v>132</v>
      </c>
      <c r="I69" s="7">
        <f>F69*H69</f>
        <v>126456</v>
      </c>
    </row>
    <row r="70" spans="2:9">
      <c r="B70" s="2" t="s">
        <v>154</v>
      </c>
      <c r="C70" s="2" t="s">
        <v>20</v>
      </c>
      <c r="D70" s="2">
        <v>98</v>
      </c>
      <c r="E70" s="2"/>
      <c r="F70" s="2">
        <f t="shared" si="8"/>
        <v>98</v>
      </c>
      <c r="G70" s="2"/>
      <c r="H70" s="2">
        <v>132</v>
      </c>
      <c r="I70" s="7">
        <f t="shared" ref="I70:I84" si="9">+H70*F70</f>
        <v>12936</v>
      </c>
    </row>
    <row r="71" spans="2:9">
      <c r="B71" s="2" t="s">
        <v>155</v>
      </c>
      <c r="C71" s="2" t="s">
        <v>20</v>
      </c>
      <c r="D71" s="2">
        <v>361</v>
      </c>
      <c r="E71" s="2"/>
      <c r="F71" s="2">
        <f t="shared" si="8"/>
        <v>358</v>
      </c>
      <c r="G71" s="2">
        <v>3</v>
      </c>
      <c r="H71" s="2">
        <v>132</v>
      </c>
      <c r="I71" s="7">
        <f t="shared" si="9"/>
        <v>47256</v>
      </c>
    </row>
    <row r="72" spans="2:9">
      <c r="B72" s="2" t="s">
        <v>156</v>
      </c>
      <c r="C72" s="2" t="s">
        <v>20</v>
      </c>
      <c r="D72" s="2">
        <v>365</v>
      </c>
      <c r="E72" s="2"/>
      <c r="F72" s="2">
        <f t="shared" si="8"/>
        <v>365</v>
      </c>
      <c r="G72" s="2"/>
      <c r="H72" s="2">
        <v>195</v>
      </c>
      <c r="I72" s="7">
        <f t="shared" si="9"/>
        <v>71175</v>
      </c>
    </row>
    <row r="73" spans="2:9">
      <c r="B73" s="2" t="s">
        <v>157</v>
      </c>
      <c r="C73" s="2" t="s">
        <v>20</v>
      </c>
      <c r="D73" s="2">
        <v>84</v>
      </c>
      <c r="E73" s="2"/>
      <c r="F73" s="2">
        <f t="shared" si="8"/>
        <v>84</v>
      </c>
      <c r="G73" s="2"/>
      <c r="H73" s="2">
        <v>132</v>
      </c>
      <c r="I73" s="7">
        <f t="shared" si="9"/>
        <v>11088</v>
      </c>
    </row>
    <row r="74" spans="2:9">
      <c r="B74" s="2" t="s">
        <v>158</v>
      </c>
      <c r="C74" s="2" t="s">
        <v>20</v>
      </c>
      <c r="D74" s="2">
        <v>100</v>
      </c>
      <c r="E74" s="2"/>
      <c r="F74" s="2">
        <f t="shared" si="8"/>
        <v>100</v>
      </c>
      <c r="G74" s="2"/>
      <c r="H74" s="2">
        <v>132</v>
      </c>
      <c r="I74" s="7">
        <f t="shared" si="9"/>
        <v>13200</v>
      </c>
    </row>
    <row r="75" spans="2:9">
      <c r="B75" s="2" t="s">
        <v>159</v>
      </c>
      <c r="C75" s="2" t="s">
        <v>20</v>
      </c>
      <c r="D75" s="2">
        <v>75</v>
      </c>
      <c r="E75" s="2"/>
      <c r="F75" s="2">
        <f t="shared" si="8"/>
        <v>66</v>
      </c>
      <c r="G75" s="2">
        <v>9</v>
      </c>
      <c r="H75" s="2">
        <v>195</v>
      </c>
      <c r="I75" s="7">
        <f t="shared" si="9"/>
        <v>12870</v>
      </c>
    </row>
    <row r="76" spans="2:9">
      <c r="B76" s="2" t="s">
        <v>160</v>
      </c>
      <c r="C76" s="2" t="s">
        <v>20</v>
      </c>
      <c r="D76" s="2">
        <v>100</v>
      </c>
      <c r="E76" s="2"/>
      <c r="F76" s="2">
        <f t="shared" si="8"/>
        <v>100</v>
      </c>
      <c r="G76" s="2"/>
      <c r="H76" s="2">
        <v>220</v>
      </c>
      <c r="I76" s="7">
        <f t="shared" si="9"/>
        <v>22000</v>
      </c>
    </row>
    <row r="77" spans="2:9">
      <c r="B77" s="2" t="s">
        <v>161</v>
      </c>
      <c r="C77" s="2" t="s">
        <v>20</v>
      </c>
      <c r="D77" s="2">
        <v>883</v>
      </c>
      <c r="E77" s="2"/>
      <c r="F77" s="2">
        <f t="shared" si="8"/>
        <v>883</v>
      </c>
      <c r="G77" s="2"/>
      <c r="H77" s="2">
        <v>110</v>
      </c>
      <c r="I77" s="7">
        <f t="shared" si="9"/>
        <v>97130</v>
      </c>
    </row>
    <row r="78" spans="2:9">
      <c r="B78" s="2" t="s">
        <v>162</v>
      </c>
      <c r="C78" s="2" t="s">
        <v>20</v>
      </c>
      <c r="D78" s="2">
        <v>40</v>
      </c>
      <c r="E78" s="2"/>
      <c r="F78" s="2">
        <f t="shared" si="8"/>
        <v>40</v>
      </c>
      <c r="G78" s="2"/>
      <c r="H78" s="2">
        <v>10</v>
      </c>
      <c r="I78" s="7">
        <f t="shared" si="9"/>
        <v>400</v>
      </c>
    </row>
    <row r="79" spans="2:9">
      <c r="B79" s="2" t="s">
        <v>163</v>
      </c>
      <c r="C79" s="2" t="s">
        <v>20</v>
      </c>
      <c r="D79" s="2">
        <v>10</v>
      </c>
      <c r="E79" s="2"/>
      <c r="F79" s="2">
        <f t="shared" si="8"/>
        <v>10</v>
      </c>
      <c r="G79" s="2"/>
      <c r="H79" s="2">
        <v>200</v>
      </c>
      <c r="I79" s="7">
        <f t="shared" si="9"/>
        <v>2000</v>
      </c>
    </row>
    <row r="80" spans="2:9">
      <c r="B80" s="2" t="s">
        <v>164</v>
      </c>
      <c r="C80" s="2" t="s">
        <v>165</v>
      </c>
      <c r="D80" s="2">
        <v>40</v>
      </c>
      <c r="E80" s="2"/>
      <c r="F80" s="2">
        <f t="shared" si="8"/>
        <v>40</v>
      </c>
      <c r="G80" s="2"/>
      <c r="H80" s="2">
        <v>190</v>
      </c>
      <c r="I80" s="7">
        <f t="shared" si="9"/>
        <v>7600</v>
      </c>
    </row>
    <row r="81" spans="2:9">
      <c r="B81" s="2" t="s">
        <v>166</v>
      </c>
      <c r="C81" s="2" t="s">
        <v>20</v>
      </c>
      <c r="D81" s="2">
        <v>40</v>
      </c>
      <c r="E81" s="2"/>
      <c r="F81" s="2">
        <f t="shared" si="8"/>
        <v>40</v>
      </c>
      <c r="G81" s="2"/>
      <c r="H81" s="2">
        <v>190</v>
      </c>
      <c r="I81" s="7">
        <f t="shared" si="9"/>
        <v>7600</v>
      </c>
    </row>
    <row r="82" spans="2:9">
      <c r="B82" s="2" t="s">
        <v>167</v>
      </c>
      <c r="C82" s="2" t="s">
        <v>20</v>
      </c>
      <c r="D82" s="2">
        <v>100</v>
      </c>
      <c r="E82" s="2"/>
      <c r="F82" s="2">
        <f>+E82+D82-G82</f>
        <v>94</v>
      </c>
      <c r="G82" s="2">
        <v>6</v>
      </c>
      <c r="H82" s="2">
        <v>180</v>
      </c>
      <c r="I82" s="7">
        <f t="shared" si="9"/>
        <v>16920</v>
      </c>
    </row>
    <row r="83" spans="2:9">
      <c r="B83" s="2" t="s">
        <v>168</v>
      </c>
      <c r="C83" s="2" t="s">
        <v>20</v>
      </c>
      <c r="D83" s="2">
        <v>35</v>
      </c>
      <c r="E83" s="2"/>
      <c r="F83" s="2">
        <f t="shared" ref="F83:F87" si="10">+D83+E83-G83</f>
        <v>34</v>
      </c>
      <c r="G83" s="2">
        <v>1</v>
      </c>
      <c r="H83" s="2">
        <v>132</v>
      </c>
      <c r="I83" s="7">
        <f t="shared" si="9"/>
        <v>4488</v>
      </c>
    </row>
    <row r="84" spans="2:9">
      <c r="B84" s="2" t="s">
        <v>169</v>
      </c>
      <c r="C84" s="2" t="s">
        <v>20</v>
      </c>
      <c r="D84" s="2">
        <v>100</v>
      </c>
      <c r="E84" s="2"/>
      <c r="F84" s="2">
        <f t="shared" si="10"/>
        <v>100</v>
      </c>
      <c r="G84" s="2"/>
      <c r="H84" s="2">
        <v>132</v>
      </c>
      <c r="I84" s="7">
        <f t="shared" si="9"/>
        <v>13200</v>
      </c>
    </row>
    <row r="85" spans="2:9">
      <c r="B85" s="2" t="s">
        <v>170</v>
      </c>
      <c r="C85" s="2" t="s">
        <v>20</v>
      </c>
      <c r="D85" s="2">
        <v>75</v>
      </c>
      <c r="E85" s="2"/>
      <c r="F85" s="2">
        <f t="shared" si="10"/>
        <v>75</v>
      </c>
      <c r="G85" s="2"/>
      <c r="H85" s="2">
        <v>132</v>
      </c>
      <c r="I85" s="7">
        <v>13200</v>
      </c>
    </row>
    <row r="86" spans="2:9">
      <c r="B86" s="2" t="s">
        <v>171</v>
      </c>
      <c r="C86" s="2" t="s">
        <v>20</v>
      </c>
      <c r="D86" s="2">
        <v>243</v>
      </c>
      <c r="E86" s="2"/>
      <c r="F86" s="2">
        <f t="shared" si="10"/>
        <v>238</v>
      </c>
      <c r="G86" s="2">
        <v>5</v>
      </c>
      <c r="H86" s="2">
        <v>145</v>
      </c>
      <c r="I86" s="7">
        <f>+F86*H86</f>
        <v>34510</v>
      </c>
    </row>
    <row r="87" spans="2:9">
      <c r="B87" s="2" t="s">
        <v>172</v>
      </c>
      <c r="C87" s="2" t="s">
        <v>67</v>
      </c>
      <c r="D87" s="2">
        <v>50</v>
      </c>
      <c r="E87" s="2"/>
      <c r="F87" s="2">
        <f t="shared" si="10"/>
        <v>50</v>
      </c>
      <c r="G87" s="2"/>
      <c r="H87" s="2">
        <v>120</v>
      </c>
      <c r="I87" s="7">
        <f>+D87*H87</f>
        <v>6000</v>
      </c>
    </row>
    <row r="88" spans="2:9">
      <c r="B88" s="9" t="s">
        <v>8</v>
      </c>
      <c r="C88" s="2"/>
      <c r="D88" s="2"/>
      <c r="E88" s="2"/>
      <c r="F88" s="2"/>
      <c r="G88" s="2"/>
      <c r="H88" s="2"/>
      <c r="I88" s="8">
        <f>SUM(I14:I87)</f>
        <v>1226132</v>
      </c>
    </row>
    <row r="89" spans="2:9">
      <c r="B89" s="19"/>
      <c r="C89" s="18"/>
      <c r="D89" s="18"/>
      <c r="E89" s="18"/>
      <c r="F89" s="18"/>
      <c r="G89" s="18"/>
      <c r="H89" s="18"/>
      <c r="I89" s="21"/>
    </row>
    <row r="90" spans="2:9">
      <c r="B90" s="19"/>
      <c r="C90" s="18"/>
      <c r="D90" s="18"/>
      <c r="E90" s="18"/>
      <c r="F90" s="18"/>
      <c r="G90" s="18"/>
      <c r="H90" s="18"/>
      <c r="I90" s="21"/>
    </row>
    <row r="91" spans="2:9">
      <c r="B91" s="19"/>
      <c r="C91" s="18"/>
      <c r="D91" s="18"/>
      <c r="E91" s="18"/>
      <c r="F91" s="18"/>
      <c r="G91" s="18"/>
      <c r="H91" s="18"/>
      <c r="I91" s="21"/>
    </row>
    <row r="93" spans="2:9">
      <c r="B93" s="9" t="s">
        <v>87</v>
      </c>
      <c r="H93" s="9" t="s">
        <v>88</v>
      </c>
      <c r="I93" s="9"/>
    </row>
    <row r="94" spans="2:9">
      <c r="B94" s="1" t="s">
        <v>89</v>
      </c>
      <c r="H94" s="1" t="s">
        <v>90</v>
      </c>
    </row>
    <row r="95" spans="2:9">
      <c r="C95" s="9" t="s">
        <v>91</v>
      </c>
      <c r="D95" s="9"/>
      <c r="E95" s="9"/>
    </row>
    <row r="96" spans="2:9">
      <c r="C96" s="1" t="s">
        <v>92</v>
      </c>
    </row>
    <row r="97" spans="2:3">
      <c r="B97" s="24"/>
      <c r="C97" s="24"/>
    </row>
  </sheetData>
  <mergeCells count="6">
    <mergeCell ref="B97:C97"/>
    <mergeCell ref="G7:H7"/>
    <mergeCell ref="I7:I10"/>
    <mergeCell ref="B12:B13"/>
    <mergeCell ref="C12:C13"/>
    <mergeCell ref="E12:E13"/>
  </mergeCells>
  <pageMargins left="0.25" right="0.25" top="0.75" bottom="0.75" header="0.3" footer="0.3"/>
  <pageSetup scale="73" fitToHeight="0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73"/>
  <sheetViews>
    <sheetView tabSelected="1" topLeftCell="A52" zoomScale="140" zoomScaleNormal="140" workbookViewId="0">
      <selection activeCell="G74" sqref="G74"/>
    </sheetView>
  </sheetViews>
  <sheetFormatPr baseColWidth="10" defaultColWidth="11.42578125" defaultRowHeight="15"/>
  <cols>
    <col min="1" max="1" width="6" style="1" customWidth="1"/>
    <col min="2" max="2" width="33.85546875" style="1" customWidth="1"/>
    <col min="3" max="3" width="10.7109375" style="1" customWidth="1"/>
    <col min="4" max="4" width="11.7109375" style="1" customWidth="1"/>
    <col min="5" max="5" width="9.85546875" style="1" customWidth="1"/>
    <col min="6" max="6" width="12.42578125" style="1" customWidth="1"/>
    <col min="8" max="8" width="11.85546875" style="1" customWidth="1"/>
    <col min="9" max="9" width="15.42578125" style="1" customWidth="1"/>
    <col min="12" max="12" width="15" style="1" customWidth="1"/>
  </cols>
  <sheetData>
    <row r="6" spans="2:9" ht="18.75">
      <c r="B6" s="1" t="s">
        <v>173</v>
      </c>
      <c r="D6" s="14"/>
      <c r="E6" s="14"/>
      <c r="F6" s="14"/>
      <c r="G6" s="14"/>
      <c r="H6" s="14"/>
    </row>
    <row r="7" spans="2:9">
      <c r="B7" s="2"/>
      <c r="C7" s="2"/>
      <c r="D7" s="2"/>
      <c r="E7" s="2"/>
      <c r="F7" s="2"/>
      <c r="G7" s="28" t="s">
        <v>243</v>
      </c>
      <c r="H7" s="28"/>
      <c r="I7" s="26"/>
    </row>
    <row r="8" spans="2:9">
      <c r="B8" s="2" t="s">
        <v>174</v>
      </c>
      <c r="C8" s="2"/>
      <c r="D8" s="2"/>
      <c r="E8" s="2"/>
      <c r="F8" s="2"/>
      <c r="G8" s="2"/>
      <c r="H8" s="2"/>
      <c r="I8" s="26"/>
    </row>
    <row r="9" spans="2:9">
      <c r="B9" s="2" t="s">
        <v>175</v>
      </c>
      <c r="C9" s="2"/>
      <c r="D9" s="2"/>
      <c r="E9" s="2"/>
      <c r="F9" s="2"/>
      <c r="G9" s="2"/>
      <c r="H9" s="2"/>
      <c r="I9" s="26"/>
    </row>
    <row r="10" spans="2:9">
      <c r="B10" s="4" t="s">
        <v>3</v>
      </c>
      <c r="C10" s="4" t="s">
        <v>4</v>
      </c>
      <c r="D10" s="4"/>
      <c r="E10" s="4" t="s">
        <v>5</v>
      </c>
      <c r="F10" s="4" t="s">
        <v>96</v>
      </c>
      <c r="G10" s="4" t="s">
        <v>7</v>
      </c>
      <c r="H10" s="4"/>
      <c r="I10" s="26"/>
    </row>
    <row r="11" spans="2:9">
      <c r="B11" s="15"/>
      <c r="C11" s="15"/>
      <c r="D11" s="15"/>
      <c r="E11" s="15"/>
      <c r="F11" s="15"/>
      <c r="G11" s="15"/>
      <c r="H11" s="15"/>
      <c r="I11" s="15" t="s">
        <v>9</v>
      </c>
    </row>
    <row r="12" spans="2:9" ht="15" customHeight="1">
      <c r="B12" s="27" t="s">
        <v>10</v>
      </c>
      <c r="C12" s="27" t="s">
        <v>11</v>
      </c>
      <c r="D12" s="5" t="s">
        <v>12</v>
      </c>
      <c r="E12" s="27" t="s">
        <v>13</v>
      </c>
      <c r="F12" s="5" t="s">
        <v>14</v>
      </c>
      <c r="G12" s="5" t="s">
        <v>12</v>
      </c>
      <c r="H12" s="5" t="s">
        <v>9</v>
      </c>
      <c r="I12" s="5" t="s">
        <v>8</v>
      </c>
    </row>
    <row r="13" spans="2:9">
      <c r="B13" s="27"/>
      <c r="C13" s="27"/>
      <c r="D13" s="5" t="s">
        <v>176</v>
      </c>
      <c r="E13" s="27"/>
      <c r="F13" s="5"/>
      <c r="G13" s="5" t="s">
        <v>16</v>
      </c>
      <c r="H13" s="5" t="s">
        <v>18</v>
      </c>
      <c r="I13" s="5"/>
    </row>
    <row r="14" spans="2:9">
      <c r="B14" s="2" t="s">
        <v>177</v>
      </c>
      <c r="C14" s="2" t="s">
        <v>178</v>
      </c>
      <c r="D14" s="4">
        <v>609</v>
      </c>
      <c r="E14" s="4"/>
      <c r="F14" s="4">
        <v>170</v>
      </c>
      <c r="G14" s="4">
        <f t="shared" ref="G14:G21" si="0">+D14+E14-F14</f>
        <v>439</v>
      </c>
      <c r="H14" s="4">
        <v>240</v>
      </c>
      <c r="I14" s="7">
        <f>+H14*G14</f>
        <v>105360</v>
      </c>
    </row>
    <row r="15" spans="2:9">
      <c r="B15" s="2" t="s">
        <v>179</v>
      </c>
      <c r="C15" s="2" t="s">
        <v>178</v>
      </c>
      <c r="D15" s="4">
        <v>0</v>
      </c>
      <c r="E15" s="4"/>
      <c r="F15" s="4"/>
      <c r="G15" s="4">
        <f t="shared" si="0"/>
        <v>0</v>
      </c>
      <c r="H15" s="4">
        <v>339</v>
      </c>
      <c r="I15" s="7">
        <f t="shared" ref="I15:I21" si="1">+G15*H15</f>
        <v>0</v>
      </c>
    </row>
    <row r="16" spans="2:9">
      <c r="B16" s="2" t="s">
        <v>180</v>
      </c>
      <c r="C16" s="2" t="s">
        <v>178</v>
      </c>
      <c r="D16" s="4">
        <v>0</v>
      </c>
      <c r="E16" s="4"/>
      <c r="F16" s="4"/>
      <c r="G16" s="4">
        <f t="shared" si="0"/>
        <v>0</v>
      </c>
      <c r="H16" s="4">
        <v>461</v>
      </c>
      <c r="I16" s="7">
        <f t="shared" si="1"/>
        <v>0</v>
      </c>
    </row>
    <row r="17" spans="2:9">
      <c r="B17" s="2" t="s">
        <v>181</v>
      </c>
      <c r="C17" s="2" t="s">
        <v>178</v>
      </c>
      <c r="D17" s="4">
        <v>0</v>
      </c>
      <c r="E17" s="4"/>
      <c r="F17" s="4"/>
      <c r="G17" s="4">
        <f t="shared" si="0"/>
        <v>0</v>
      </c>
      <c r="H17" s="4">
        <v>247.5</v>
      </c>
      <c r="I17" s="7">
        <f t="shared" si="1"/>
        <v>0</v>
      </c>
    </row>
    <row r="18" spans="2:9">
      <c r="B18" s="2" t="s">
        <v>182</v>
      </c>
      <c r="C18" s="2" t="s">
        <v>178</v>
      </c>
      <c r="D18" s="4">
        <v>34</v>
      </c>
      <c r="E18" s="4"/>
      <c r="F18" s="4">
        <v>1</v>
      </c>
      <c r="G18" s="4">
        <f t="shared" si="0"/>
        <v>33</v>
      </c>
      <c r="H18" s="4">
        <v>840</v>
      </c>
      <c r="I18" s="7">
        <f t="shared" si="1"/>
        <v>27720</v>
      </c>
    </row>
    <row r="19" spans="2:9">
      <c r="B19" s="2" t="s">
        <v>183</v>
      </c>
      <c r="C19" s="2" t="s">
        <v>184</v>
      </c>
      <c r="D19" s="4">
        <v>0</v>
      </c>
      <c r="E19" s="4">
        <v>7</v>
      </c>
      <c r="F19" s="4">
        <v>3</v>
      </c>
      <c r="G19" s="4">
        <f t="shared" si="0"/>
        <v>4</v>
      </c>
      <c r="H19" s="4">
        <v>5945</v>
      </c>
      <c r="I19" s="7">
        <f t="shared" si="1"/>
        <v>23780</v>
      </c>
    </row>
    <row r="20" spans="2:9">
      <c r="B20" s="2" t="s">
        <v>185</v>
      </c>
      <c r="C20" s="2" t="s">
        <v>178</v>
      </c>
      <c r="D20" s="4">
        <v>541</v>
      </c>
      <c r="E20" s="4"/>
      <c r="F20" s="4">
        <v>60</v>
      </c>
      <c r="G20" s="4">
        <f t="shared" si="0"/>
        <v>481</v>
      </c>
      <c r="H20" s="4">
        <v>366</v>
      </c>
      <c r="I20" s="7">
        <f t="shared" si="1"/>
        <v>176046</v>
      </c>
    </row>
    <row r="21" spans="2:9">
      <c r="B21" s="2" t="s">
        <v>186</v>
      </c>
      <c r="C21" s="2" t="s">
        <v>178</v>
      </c>
      <c r="D21" s="4">
        <v>192</v>
      </c>
      <c r="E21" s="4"/>
      <c r="F21" s="4">
        <v>36</v>
      </c>
      <c r="G21" s="4">
        <f t="shared" si="0"/>
        <v>156</v>
      </c>
      <c r="H21" s="4">
        <v>235</v>
      </c>
      <c r="I21" s="7">
        <f t="shared" si="1"/>
        <v>36660</v>
      </c>
    </row>
    <row r="22" spans="2:9">
      <c r="B22" s="2" t="s">
        <v>187</v>
      </c>
      <c r="C22" s="2" t="s">
        <v>178</v>
      </c>
      <c r="D22" s="4">
        <v>0</v>
      </c>
      <c r="E22" s="4"/>
      <c r="F22" s="4"/>
      <c r="G22" s="4">
        <v>0</v>
      </c>
      <c r="H22" s="4">
        <v>345</v>
      </c>
      <c r="I22" s="7">
        <f t="shared" ref="I22:I64" si="2">+H22*G22</f>
        <v>0</v>
      </c>
    </row>
    <row r="23" spans="2:9">
      <c r="B23" s="2" t="s">
        <v>188</v>
      </c>
      <c r="C23" s="2" t="s">
        <v>189</v>
      </c>
      <c r="D23" s="4">
        <v>29</v>
      </c>
      <c r="E23" s="4"/>
      <c r="F23" s="4">
        <v>2</v>
      </c>
      <c r="G23" s="4">
        <f>+D23+E23-F23</f>
        <v>27</v>
      </c>
      <c r="H23" s="4">
        <v>300</v>
      </c>
      <c r="I23" s="7">
        <f t="shared" si="2"/>
        <v>8100</v>
      </c>
    </row>
    <row r="24" spans="2:9">
      <c r="B24" s="2" t="s">
        <v>190</v>
      </c>
      <c r="C24" s="2" t="s">
        <v>178</v>
      </c>
      <c r="D24" s="4">
        <v>168</v>
      </c>
      <c r="E24" s="4"/>
      <c r="F24" s="4">
        <v>60</v>
      </c>
      <c r="G24" s="4">
        <f>+D24+E24-F24</f>
        <v>108</v>
      </c>
      <c r="H24" s="4">
        <v>699</v>
      </c>
      <c r="I24" s="7">
        <f t="shared" si="2"/>
        <v>75492</v>
      </c>
    </row>
    <row r="25" spans="2:9">
      <c r="B25" s="2" t="s">
        <v>191</v>
      </c>
      <c r="C25" s="2" t="s">
        <v>192</v>
      </c>
      <c r="D25" s="4">
        <v>46</v>
      </c>
      <c r="E25" s="4">
        <v>32</v>
      </c>
      <c r="F25" s="4">
        <v>6.1</v>
      </c>
      <c r="G25" s="4">
        <f>+D25+E25-F25</f>
        <v>71.900000000000006</v>
      </c>
      <c r="H25" s="4">
        <v>2000</v>
      </c>
      <c r="I25" s="7">
        <f t="shared" si="2"/>
        <v>143800</v>
      </c>
    </row>
    <row r="26" spans="2:9">
      <c r="B26" s="2" t="s">
        <v>193</v>
      </c>
      <c r="C26" s="2" t="s">
        <v>194</v>
      </c>
      <c r="D26" s="4">
        <v>30.7</v>
      </c>
      <c r="E26" s="4">
        <v>30</v>
      </c>
      <c r="F26" s="4">
        <v>39.700000000000003</v>
      </c>
      <c r="G26" s="4">
        <f>+D26+E26-F26</f>
        <v>21</v>
      </c>
      <c r="H26" s="4">
        <v>2000</v>
      </c>
      <c r="I26" s="7">
        <f t="shared" si="2"/>
        <v>42000</v>
      </c>
    </row>
    <row r="27" spans="2:9">
      <c r="B27" s="2" t="s">
        <v>195</v>
      </c>
      <c r="C27" s="2" t="s">
        <v>196</v>
      </c>
      <c r="D27" s="4"/>
      <c r="E27" s="4"/>
      <c r="F27" s="4"/>
      <c r="G27" s="4"/>
      <c r="H27" s="4">
        <v>6600</v>
      </c>
      <c r="I27" s="7">
        <f t="shared" si="2"/>
        <v>0</v>
      </c>
    </row>
    <row r="28" spans="2:9">
      <c r="B28" s="2" t="s">
        <v>197</v>
      </c>
      <c r="C28" s="2" t="s">
        <v>198</v>
      </c>
      <c r="D28" s="4"/>
      <c r="E28" s="4"/>
      <c r="F28" s="4"/>
      <c r="G28" s="4"/>
      <c r="H28" s="4">
        <v>1977</v>
      </c>
      <c r="I28" s="7">
        <f t="shared" si="2"/>
        <v>0</v>
      </c>
    </row>
    <row r="29" spans="2:9">
      <c r="B29" s="2" t="s">
        <v>199</v>
      </c>
      <c r="C29" s="2" t="s">
        <v>165</v>
      </c>
      <c r="D29" s="4">
        <v>2200</v>
      </c>
      <c r="E29" s="4">
        <v>4000</v>
      </c>
      <c r="F29" s="4">
        <v>2500</v>
      </c>
      <c r="G29" s="4">
        <f t="shared" ref="G29:G64" si="3">+D29+E29-F29</f>
        <v>3700</v>
      </c>
      <c r="H29" s="4">
        <v>15.5</v>
      </c>
      <c r="I29" s="7">
        <f t="shared" si="2"/>
        <v>57350</v>
      </c>
    </row>
    <row r="30" spans="2:9">
      <c r="B30" s="2" t="s">
        <v>200</v>
      </c>
      <c r="C30" s="2" t="s">
        <v>165</v>
      </c>
      <c r="D30" s="4">
        <v>1400</v>
      </c>
      <c r="E30" s="4">
        <v>4000</v>
      </c>
      <c r="F30" s="4">
        <v>1700</v>
      </c>
      <c r="G30" s="4">
        <f t="shared" si="3"/>
        <v>3700</v>
      </c>
      <c r="H30" s="4">
        <v>7.6</v>
      </c>
      <c r="I30" s="7">
        <f t="shared" si="2"/>
        <v>28120</v>
      </c>
    </row>
    <row r="31" spans="2:9">
      <c r="B31" s="2" t="s">
        <v>201</v>
      </c>
      <c r="C31" s="2" t="s">
        <v>202</v>
      </c>
      <c r="D31" s="4">
        <v>0</v>
      </c>
      <c r="E31" s="4"/>
      <c r="F31" s="4"/>
      <c r="G31" s="4">
        <f t="shared" si="3"/>
        <v>0</v>
      </c>
      <c r="H31" s="4">
        <v>6</v>
      </c>
      <c r="I31" s="7">
        <f t="shared" si="2"/>
        <v>0</v>
      </c>
    </row>
    <row r="32" spans="2:9">
      <c r="B32" s="2" t="s">
        <v>203</v>
      </c>
      <c r="C32" s="2" t="s">
        <v>204</v>
      </c>
      <c r="D32" s="4">
        <v>0</v>
      </c>
      <c r="E32" s="4"/>
      <c r="F32" s="4"/>
      <c r="G32" s="4">
        <f t="shared" si="3"/>
        <v>0</v>
      </c>
      <c r="H32" s="4">
        <v>5.76</v>
      </c>
      <c r="I32" s="7">
        <f t="shared" si="2"/>
        <v>0</v>
      </c>
    </row>
    <row r="33" spans="2:9">
      <c r="B33" s="2" t="s">
        <v>205</v>
      </c>
      <c r="C33" s="2" t="s">
        <v>204</v>
      </c>
      <c r="D33" s="4">
        <v>560</v>
      </c>
      <c r="E33" s="4"/>
      <c r="F33" s="4"/>
      <c r="G33" s="4">
        <f t="shared" si="3"/>
        <v>560</v>
      </c>
      <c r="H33" s="4">
        <v>1</v>
      </c>
      <c r="I33" s="7">
        <f t="shared" si="2"/>
        <v>560</v>
      </c>
    </row>
    <row r="34" spans="2:9">
      <c r="B34" s="2" t="s">
        <v>206</v>
      </c>
      <c r="C34" s="2" t="s">
        <v>204</v>
      </c>
      <c r="D34" s="4">
        <v>320</v>
      </c>
      <c r="E34" s="4"/>
      <c r="F34" s="4"/>
      <c r="G34" s="4">
        <f t="shared" si="3"/>
        <v>320</v>
      </c>
      <c r="H34" s="4">
        <v>1</v>
      </c>
      <c r="I34" s="7">
        <f t="shared" si="2"/>
        <v>320</v>
      </c>
    </row>
    <row r="35" spans="2:9">
      <c r="B35" s="2" t="s">
        <v>207</v>
      </c>
      <c r="C35" s="2" t="s">
        <v>204</v>
      </c>
      <c r="D35" s="4">
        <v>670</v>
      </c>
      <c r="E35" s="4"/>
      <c r="F35" s="4">
        <v>2</v>
      </c>
      <c r="G35" s="4">
        <f t="shared" si="3"/>
        <v>668</v>
      </c>
      <c r="H35" s="4">
        <v>1</v>
      </c>
      <c r="I35" s="7">
        <f t="shared" si="2"/>
        <v>668</v>
      </c>
    </row>
    <row r="36" spans="2:9">
      <c r="B36" s="2" t="s">
        <v>208</v>
      </c>
      <c r="C36" s="2" t="s">
        <v>165</v>
      </c>
      <c r="D36" s="4">
        <v>500</v>
      </c>
      <c r="E36" s="4">
        <v>4000</v>
      </c>
      <c r="F36" s="4">
        <v>800</v>
      </c>
      <c r="G36" s="4">
        <f t="shared" si="3"/>
        <v>3700</v>
      </c>
      <c r="H36" s="4">
        <v>4.04</v>
      </c>
      <c r="I36" s="7">
        <f t="shared" si="2"/>
        <v>14948</v>
      </c>
    </row>
    <row r="37" spans="2:9">
      <c r="B37" s="2" t="s">
        <v>209</v>
      </c>
      <c r="C37" s="2" t="s">
        <v>165</v>
      </c>
      <c r="D37" s="4">
        <v>1900</v>
      </c>
      <c r="E37" s="4">
        <v>4000</v>
      </c>
      <c r="F37" s="4">
        <v>400</v>
      </c>
      <c r="G37" s="4">
        <f t="shared" si="3"/>
        <v>5500</v>
      </c>
      <c r="H37" s="4">
        <v>21.6</v>
      </c>
      <c r="I37" s="7">
        <f t="shared" si="2"/>
        <v>118800.00000000001</v>
      </c>
    </row>
    <row r="38" spans="2:9" hidden="1">
      <c r="B38" s="2" t="s">
        <v>210</v>
      </c>
      <c r="C38" s="2" t="s">
        <v>211</v>
      </c>
      <c r="D38" s="4">
        <v>0</v>
      </c>
      <c r="E38" s="4"/>
      <c r="F38" s="4"/>
      <c r="G38" s="4">
        <f t="shared" si="3"/>
        <v>0</v>
      </c>
      <c r="H38" s="4"/>
      <c r="I38" s="7">
        <f t="shared" si="2"/>
        <v>0</v>
      </c>
    </row>
    <row r="39" spans="2:9">
      <c r="B39" s="2" t="s">
        <v>212</v>
      </c>
      <c r="C39" s="2" t="s">
        <v>20</v>
      </c>
      <c r="D39" s="4">
        <v>28</v>
      </c>
      <c r="E39" s="4"/>
      <c r="F39" s="4"/>
      <c r="G39" s="4">
        <f t="shared" si="3"/>
        <v>28</v>
      </c>
      <c r="H39" s="4">
        <v>325</v>
      </c>
      <c r="I39" s="7">
        <f t="shared" si="2"/>
        <v>9100</v>
      </c>
    </row>
    <row r="40" spans="2:9">
      <c r="B40" s="2" t="s">
        <v>213</v>
      </c>
      <c r="C40" s="2" t="s">
        <v>20</v>
      </c>
      <c r="D40" s="4">
        <v>62</v>
      </c>
      <c r="E40" s="4"/>
      <c r="F40" s="4"/>
      <c r="G40" s="4">
        <f t="shared" si="3"/>
        <v>62</v>
      </c>
      <c r="H40" s="4">
        <v>347.7</v>
      </c>
      <c r="I40" s="7">
        <f t="shared" si="2"/>
        <v>21557.399999999998</v>
      </c>
    </row>
    <row r="41" spans="2:9">
      <c r="B41" s="2" t="s">
        <v>214</v>
      </c>
      <c r="C41" s="2" t="s">
        <v>20</v>
      </c>
      <c r="D41" s="4">
        <v>88</v>
      </c>
      <c r="E41" s="4"/>
      <c r="F41" s="4"/>
      <c r="G41" s="4">
        <f t="shared" si="3"/>
        <v>88</v>
      </c>
      <c r="H41" s="4">
        <v>446.62</v>
      </c>
      <c r="I41" s="7">
        <f t="shared" si="2"/>
        <v>39302.559999999998</v>
      </c>
    </row>
    <row r="42" spans="2:9">
      <c r="B42" s="2" t="s">
        <v>215</v>
      </c>
      <c r="C42" s="2" t="s">
        <v>165</v>
      </c>
      <c r="D42" s="4">
        <v>1017</v>
      </c>
      <c r="E42" s="4"/>
      <c r="F42" s="4">
        <v>2</v>
      </c>
      <c r="G42" s="4">
        <f t="shared" si="3"/>
        <v>1015</v>
      </c>
      <c r="H42" s="4">
        <v>56</v>
      </c>
      <c r="I42" s="7">
        <f t="shared" si="2"/>
        <v>56840</v>
      </c>
    </row>
    <row r="43" spans="2:9">
      <c r="B43" s="2" t="s">
        <v>216</v>
      </c>
      <c r="C43" s="2" t="s">
        <v>165</v>
      </c>
      <c r="D43" s="4">
        <v>29</v>
      </c>
      <c r="E43" s="4"/>
      <c r="F43" s="4"/>
      <c r="G43" s="4">
        <f t="shared" si="3"/>
        <v>29</v>
      </c>
      <c r="H43" s="4">
        <v>78</v>
      </c>
      <c r="I43" s="7">
        <f t="shared" si="2"/>
        <v>2262</v>
      </c>
    </row>
    <row r="44" spans="2:9">
      <c r="B44" s="2" t="s">
        <v>217</v>
      </c>
      <c r="C44" s="2" t="s">
        <v>20</v>
      </c>
      <c r="D44" s="4">
        <v>28</v>
      </c>
      <c r="E44" s="4"/>
      <c r="F44" s="4"/>
      <c r="G44" s="4">
        <f t="shared" si="3"/>
        <v>28</v>
      </c>
      <c r="H44" s="4">
        <v>110</v>
      </c>
      <c r="I44" s="7">
        <f t="shared" si="2"/>
        <v>3080</v>
      </c>
    </row>
    <row r="45" spans="2:9">
      <c r="B45" s="2" t="s">
        <v>218</v>
      </c>
      <c r="C45" s="2" t="s">
        <v>20</v>
      </c>
      <c r="D45" s="4">
        <v>0</v>
      </c>
      <c r="E45" s="4"/>
      <c r="F45" s="4"/>
      <c r="G45" s="4">
        <f t="shared" si="3"/>
        <v>0</v>
      </c>
      <c r="H45" s="4">
        <v>2093</v>
      </c>
      <c r="I45" s="7">
        <f t="shared" si="2"/>
        <v>0</v>
      </c>
    </row>
    <row r="46" spans="2:9">
      <c r="B46" s="2" t="s">
        <v>219</v>
      </c>
      <c r="C46" s="2" t="s">
        <v>20</v>
      </c>
      <c r="D46" s="4">
        <v>0</v>
      </c>
      <c r="E46" s="4"/>
      <c r="F46" s="4"/>
      <c r="G46" s="4">
        <f t="shared" si="3"/>
        <v>0</v>
      </c>
      <c r="H46" s="4">
        <v>1875</v>
      </c>
      <c r="I46" s="7">
        <f t="shared" si="2"/>
        <v>0</v>
      </c>
    </row>
    <row r="47" spans="2:9">
      <c r="B47" s="2" t="s">
        <v>220</v>
      </c>
      <c r="C47" s="2" t="s">
        <v>221</v>
      </c>
      <c r="D47" s="4">
        <v>0</v>
      </c>
      <c r="E47" s="4"/>
      <c r="F47" s="4"/>
      <c r="G47" s="4">
        <f t="shared" si="3"/>
        <v>0</v>
      </c>
      <c r="H47" s="4">
        <v>2093</v>
      </c>
      <c r="I47" s="7">
        <f t="shared" si="2"/>
        <v>0</v>
      </c>
    </row>
    <row r="48" spans="2:9">
      <c r="B48" s="2" t="s">
        <v>222</v>
      </c>
      <c r="C48" s="2" t="s">
        <v>20</v>
      </c>
      <c r="D48" s="4">
        <v>0</v>
      </c>
      <c r="E48" s="4"/>
      <c r="F48" s="4"/>
      <c r="G48" s="4">
        <f t="shared" si="3"/>
        <v>0</v>
      </c>
      <c r="H48" s="4">
        <v>1500</v>
      </c>
      <c r="I48" s="7">
        <f t="shared" si="2"/>
        <v>0</v>
      </c>
    </row>
    <row r="49" spans="2:9">
      <c r="B49" s="2" t="s">
        <v>223</v>
      </c>
      <c r="C49" s="2" t="s">
        <v>20</v>
      </c>
      <c r="D49" s="4">
        <v>0</v>
      </c>
      <c r="E49" s="4"/>
      <c r="F49" s="4"/>
      <c r="G49" s="4">
        <f t="shared" si="3"/>
        <v>0</v>
      </c>
      <c r="H49" s="4">
        <v>300</v>
      </c>
      <c r="I49" s="7">
        <f t="shared" si="2"/>
        <v>0</v>
      </c>
    </row>
    <row r="50" spans="2:9">
      <c r="B50" s="2" t="s">
        <v>224</v>
      </c>
      <c r="C50" s="2" t="s">
        <v>20</v>
      </c>
      <c r="D50" s="4">
        <v>16</v>
      </c>
      <c r="E50" s="4"/>
      <c r="F50" s="4"/>
      <c r="G50" s="4">
        <f t="shared" si="3"/>
        <v>16</v>
      </c>
      <c r="H50" s="4">
        <v>1800</v>
      </c>
      <c r="I50" s="7">
        <f t="shared" si="2"/>
        <v>28800</v>
      </c>
    </row>
    <row r="51" spans="2:9">
      <c r="B51" s="2" t="s">
        <v>225</v>
      </c>
      <c r="C51" s="2" t="s">
        <v>20</v>
      </c>
      <c r="D51" s="4">
        <v>2</v>
      </c>
      <c r="E51" s="4"/>
      <c r="F51" s="4"/>
      <c r="G51" s="4">
        <f t="shared" si="3"/>
        <v>2</v>
      </c>
      <c r="H51" s="4">
        <v>2087</v>
      </c>
      <c r="I51" s="7">
        <f t="shared" si="2"/>
        <v>4174</v>
      </c>
    </row>
    <row r="52" spans="2:9">
      <c r="B52" s="2" t="s">
        <v>226</v>
      </c>
      <c r="C52" s="2" t="s">
        <v>20</v>
      </c>
      <c r="D52" s="4">
        <v>0</v>
      </c>
      <c r="E52" s="4"/>
      <c r="F52" s="4"/>
      <c r="G52" s="4">
        <f t="shared" si="3"/>
        <v>0</v>
      </c>
      <c r="H52" s="4">
        <v>500</v>
      </c>
      <c r="I52" s="7">
        <f t="shared" si="2"/>
        <v>0</v>
      </c>
    </row>
    <row r="53" spans="2:9">
      <c r="B53" s="2" t="s">
        <v>227</v>
      </c>
      <c r="C53" s="2" t="s">
        <v>178</v>
      </c>
      <c r="D53" s="4">
        <v>8</v>
      </c>
      <c r="E53" s="4"/>
      <c r="F53" s="4"/>
      <c r="G53" s="4">
        <f t="shared" si="3"/>
        <v>8</v>
      </c>
      <c r="H53" s="4">
        <v>3279.66</v>
      </c>
      <c r="I53" s="7">
        <f t="shared" si="2"/>
        <v>26237.279999999999</v>
      </c>
    </row>
    <row r="54" spans="2:9">
      <c r="B54" s="2" t="s">
        <v>228</v>
      </c>
      <c r="C54" s="2" t="s">
        <v>178</v>
      </c>
      <c r="D54" s="4">
        <v>16</v>
      </c>
      <c r="E54" s="4"/>
      <c r="F54" s="4"/>
      <c r="G54" s="4">
        <f t="shared" si="3"/>
        <v>16</v>
      </c>
      <c r="H54" s="4">
        <v>1568</v>
      </c>
      <c r="I54" s="7">
        <f t="shared" si="2"/>
        <v>25088</v>
      </c>
    </row>
    <row r="55" spans="2:9">
      <c r="B55" s="2" t="s">
        <v>229</v>
      </c>
      <c r="C55" s="2" t="s">
        <v>230</v>
      </c>
      <c r="D55" s="4">
        <v>15</v>
      </c>
      <c r="E55" s="4"/>
      <c r="F55" s="4"/>
      <c r="G55" s="4">
        <f t="shared" si="3"/>
        <v>15</v>
      </c>
      <c r="H55" s="4">
        <v>70</v>
      </c>
      <c r="I55" s="7">
        <f t="shared" si="2"/>
        <v>1050</v>
      </c>
    </row>
    <row r="56" spans="2:9">
      <c r="B56" s="2" t="s">
        <v>231</v>
      </c>
      <c r="C56" s="2" t="s">
        <v>178</v>
      </c>
      <c r="D56" s="4">
        <v>75</v>
      </c>
      <c r="E56" s="4"/>
      <c r="F56" s="4"/>
      <c r="G56" s="4">
        <f t="shared" si="3"/>
        <v>75</v>
      </c>
      <c r="H56" s="4">
        <v>378.42</v>
      </c>
      <c r="I56" s="7">
        <f t="shared" si="2"/>
        <v>28381.5</v>
      </c>
    </row>
    <row r="57" spans="2:9">
      <c r="B57" s="2" t="s">
        <v>232</v>
      </c>
      <c r="C57" s="2" t="s">
        <v>233</v>
      </c>
      <c r="D57" s="4">
        <v>94</v>
      </c>
      <c r="E57" s="4"/>
      <c r="F57" s="4"/>
      <c r="G57" s="4">
        <f t="shared" si="3"/>
        <v>94</v>
      </c>
      <c r="H57" s="4">
        <v>330</v>
      </c>
      <c r="I57" s="7">
        <f t="shared" si="2"/>
        <v>31020</v>
      </c>
    </row>
    <row r="58" spans="2:9">
      <c r="B58" s="2" t="s">
        <v>234</v>
      </c>
      <c r="C58" s="2" t="s">
        <v>233</v>
      </c>
      <c r="D58" s="4">
        <v>107</v>
      </c>
      <c r="E58" s="4"/>
      <c r="F58" s="4"/>
      <c r="G58" s="4">
        <f t="shared" si="3"/>
        <v>107</v>
      </c>
      <c r="H58" s="4">
        <v>135.6</v>
      </c>
      <c r="I58" s="7">
        <f t="shared" si="2"/>
        <v>14509.199999999999</v>
      </c>
    </row>
    <row r="59" spans="2:9">
      <c r="B59" s="2" t="s">
        <v>235</v>
      </c>
      <c r="C59" s="2" t="s">
        <v>165</v>
      </c>
      <c r="D59" s="4">
        <v>0</v>
      </c>
      <c r="E59" s="4"/>
      <c r="F59" s="4"/>
      <c r="G59" s="4">
        <f t="shared" si="3"/>
        <v>0</v>
      </c>
      <c r="H59" s="4">
        <v>432</v>
      </c>
      <c r="I59" s="7">
        <f t="shared" si="2"/>
        <v>0</v>
      </c>
    </row>
    <row r="60" spans="2:9">
      <c r="B60" s="2" t="s">
        <v>236</v>
      </c>
      <c r="C60" s="2" t="s">
        <v>165</v>
      </c>
      <c r="D60" s="4">
        <v>22</v>
      </c>
      <c r="E60" s="4"/>
      <c r="F60" s="4"/>
      <c r="G60" s="4">
        <f t="shared" si="3"/>
        <v>22</v>
      </c>
      <c r="H60" s="4">
        <v>200</v>
      </c>
      <c r="I60" s="7">
        <f t="shared" si="2"/>
        <v>4400</v>
      </c>
    </row>
    <row r="61" spans="2:9">
      <c r="B61" s="2" t="s">
        <v>237</v>
      </c>
      <c r="C61" s="2" t="s">
        <v>178</v>
      </c>
      <c r="D61" s="4">
        <v>21</v>
      </c>
      <c r="E61" s="4"/>
      <c r="F61" s="4">
        <v>1</v>
      </c>
      <c r="G61" s="4">
        <f t="shared" si="3"/>
        <v>20</v>
      </c>
      <c r="H61" s="4">
        <v>382</v>
      </c>
      <c r="I61" s="7">
        <f t="shared" si="2"/>
        <v>7640</v>
      </c>
    </row>
    <row r="62" spans="2:9">
      <c r="B62" s="2" t="s">
        <v>238</v>
      </c>
      <c r="C62" s="2" t="s">
        <v>178</v>
      </c>
      <c r="D62" s="4">
        <v>50</v>
      </c>
      <c r="E62" s="4"/>
      <c r="F62" s="4"/>
      <c r="G62" s="4">
        <f t="shared" si="3"/>
        <v>50</v>
      </c>
      <c r="H62" s="4">
        <v>390</v>
      </c>
      <c r="I62" s="7">
        <f t="shared" si="2"/>
        <v>19500</v>
      </c>
    </row>
    <row r="63" spans="2:9">
      <c r="B63" s="2" t="s">
        <v>239</v>
      </c>
      <c r="C63" s="2" t="s">
        <v>240</v>
      </c>
      <c r="D63" s="4">
        <v>1012</v>
      </c>
      <c r="E63" s="4"/>
      <c r="F63" s="4"/>
      <c r="G63" s="4">
        <f t="shared" si="3"/>
        <v>1012</v>
      </c>
      <c r="H63" s="4">
        <v>136</v>
      </c>
      <c r="I63" s="7">
        <f t="shared" si="2"/>
        <v>137632</v>
      </c>
    </row>
    <row r="64" spans="2:9">
      <c r="B64" s="2" t="s">
        <v>241</v>
      </c>
      <c r="C64" s="2" t="s">
        <v>178</v>
      </c>
      <c r="D64" s="4">
        <v>20</v>
      </c>
      <c r="E64" s="4"/>
      <c r="F64" s="4"/>
      <c r="G64" s="4">
        <f t="shared" si="3"/>
        <v>20</v>
      </c>
      <c r="H64" s="4">
        <v>885</v>
      </c>
      <c r="I64" s="7">
        <f t="shared" si="2"/>
        <v>17700</v>
      </c>
    </row>
    <row r="65" spans="2:9">
      <c r="B65" s="9" t="s">
        <v>86</v>
      </c>
      <c r="C65" s="9"/>
      <c r="D65" s="9"/>
      <c r="E65" s="9"/>
      <c r="F65" s="9"/>
      <c r="G65" s="9"/>
      <c r="H65" s="9"/>
      <c r="I65" s="8">
        <f>SUM(I13:I64)</f>
        <v>1337997.94</v>
      </c>
    </row>
    <row r="66" spans="2:9">
      <c r="B66" s="19"/>
      <c r="C66" s="19"/>
      <c r="D66" s="19"/>
      <c r="E66" s="19"/>
      <c r="F66" s="19"/>
      <c r="G66" s="19"/>
      <c r="H66" s="19"/>
      <c r="I66" s="21"/>
    </row>
    <row r="67" spans="2:9">
      <c r="B67" s="19"/>
      <c r="C67" s="19"/>
      <c r="D67" s="19"/>
      <c r="E67" s="19"/>
      <c r="F67" s="19"/>
      <c r="G67" s="19"/>
      <c r="H67" s="19"/>
      <c r="I67" s="21"/>
    </row>
    <row r="69" spans="2:9">
      <c r="B69" s="19" t="s">
        <v>87</v>
      </c>
      <c r="H69" s="19" t="s">
        <v>88</v>
      </c>
      <c r="I69" s="19"/>
    </row>
    <row r="70" spans="2:9">
      <c r="B70" s="1" t="s">
        <v>89</v>
      </c>
      <c r="H70" s="30" t="s">
        <v>90</v>
      </c>
      <c r="I70" s="30"/>
    </row>
    <row r="71" spans="2:9">
      <c r="C71" s="19" t="s">
        <v>91</v>
      </c>
      <c r="D71" s="19"/>
      <c r="E71" s="19"/>
      <c r="F71" s="19"/>
    </row>
    <row r="72" spans="2:9">
      <c r="C72" s="20" t="s">
        <v>244</v>
      </c>
    </row>
    <row r="73" spans="2:9">
      <c r="B73" s="24"/>
      <c r="C73" s="24"/>
    </row>
  </sheetData>
  <mergeCells count="7">
    <mergeCell ref="B73:C73"/>
    <mergeCell ref="G7:H7"/>
    <mergeCell ref="I7:I10"/>
    <mergeCell ref="B12:B13"/>
    <mergeCell ref="C12:C13"/>
    <mergeCell ref="E12:E13"/>
    <mergeCell ref="H70:I70"/>
  </mergeCells>
  <pageMargins left="0.70833333333333304" right="0.70833333333333304" top="0.74791666666666701" bottom="0.74791666666666701" header="0.511811023622047" footer="0.511811023622047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MAT. OFICINA </vt:lpstr>
      <vt:lpstr>INVENTARIO MAT</vt:lpstr>
      <vt:lpstr>INVENTARIO MAT. LIMPIEZA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dc:description/>
  <cp:lastModifiedBy>ENC. CONTABILIDAD</cp:lastModifiedBy>
  <cp:revision>12</cp:revision>
  <cp:lastPrinted>2026-03-04T19:15:38Z</cp:lastPrinted>
  <dcterms:created xsi:type="dcterms:W3CDTF">2024-02-09T11:45:00Z</dcterms:created>
  <dcterms:modified xsi:type="dcterms:W3CDTF">2026-03-04T19:15:41Z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622F4DA53AB444D1B5B8214FE3758611_12</vt:lpwstr>
  </property>
  <property fmtid="{D5CDD505-2E9C-101B-9397-08002B2CF9AE}" pid="3" name="KSOProductBuildVer">
    <vt:lpwstr>3082-12.2.0.21179</vt:lpwstr>
  </property>
</Properties>
</file>