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NC. CONTABILIDAD\Desktop\TRANSPARENCIA\enero\"/>
    </mc:Choice>
  </mc:AlternateContent>
  <bookViews>
    <workbookView xWindow="0" yWindow="0" windowWidth="28800" windowHeight="12330" tabRatio="727" activeTab="2"/>
  </bookViews>
  <sheets>
    <sheet name="INVENTARIO MAT. OFICINA " sheetId="2" r:id="rId1"/>
    <sheet name="INVENTARIO MAT" sheetId="3" r:id="rId2"/>
    <sheet name="INVENTARIO MAT. LIMPIEZA" sheetId="1" r:id="rId3"/>
  </sheets>
  <definedNames>
    <definedName name="_xlnm._FilterDatabase" localSheetId="1" hidden="1">'INVENTARIO MAT'!$B$6:$I$135</definedName>
    <definedName name="_xlnm._FilterDatabase" localSheetId="2" hidden="1">'INVENTARIO MAT. LIMPIEZA'!$B$6:$I$63</definedName>
    <definedName name="_xlnm._FilterDatabase" localSheetId="0" hidden="1">'INVENTARIO MAT. OFICINA '!$B$5:$I$74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" l="1"/>
  <c r="I64" i="1"/>
  <c r="I108" i="3"/>
  <c r="F89" i="3"/>
  <c r="I104" i="3" l="1"/>
  <c r="I103" i="3"/>
  <c r="I131" i="3"/>
  <c r="I130" i="3"/>
  <c r="I129" i="3"/>
  <c r="I128" i="3"/>
  <c r="I127" i="3"/>
  <c r="I123" i="3"/>
  <c r="I97" i="3"/>
  <c r="I93" i="3"/>
  <c r="I91" i="3"/>
  <c r="I88" i="3"/>
  <c r="I85" i="3"/>
  <c r="I71" i="3"/>
  <c r="I69" i="3"/>
  <c r="I63" i="3"/>
  <c r="I58" i="3"/>
  <c r="I56" i="3"/>
  <c r="I50" i="3"/>
  <c r="I49" i="3"/>
  <c r="I47" i="3"/>
  <c r="I45" i="3"/>
  <c r="I44" i="3"/>
  <c r="I42" i="3"/>
  <c r="I33" i="2"/>
  <c r="I36" i="3"/>
  <c r="I35" i="3"/>
  <c r="G26" i="1"/>
  <c r="G64" i="1"/>
  <c r="G19" i="1"/>
  <c r="F23" i="2"/>
  <c r="F27" i="3"/>
  <c r="I27" i="3" s="1"/>
  <c r="G14" i="1"/>
  <c r="F28" i="2"/>
  <c r="F13" i="2"/>
  <c r="F20" i="2"/>
  <c r="F19" i="2"/>
  <c r="F51" i="2"/>
  <c r="H89" i="3"/>
  <c r="F59" i="3"/>
  <c r="I13" i="2" l="1"/>
  <c r="G57" i="1"/>
  <c r="I57" i="1" s="1"/>
  <c r="F65" i="2"/>
  <c r="F123" i="3"/>
  <c r="F15" i="3"/>
  <c r="F42" i="3"/>
  <c r="F69" i="3"/>
  <c r="F85" i="3"/>
  <c r="F91" i="3"/>
  <c r="F35" i="3"/>
  <c r="F36" i="3"/>
  <c r="F58" i="3"/>
  <c r="F50" i="3"/>
  <c r="F45" i="3"/>
  <c r="F109" i="3"/>
  <c r="I109" i="3" s="1"/>
  <c r="F108" i="3"/>
  <c r="F31" i="3"/>
  <c r="F63" i="3"/>
  <c r="F131" i="3"/>
  <c r="F130" i="3"/>
  <c r="F104" i="3"/>
  <c r="F97" i="3"/>
  <c r="F98" i="3"/>
  <c r="I98" i="3" s="1"/>
  <c r="F127" i="3"/>
  <c r="F128" i="3"/>
  <c r="F56" i="3"/>
  <c r="F33" i="2"/>
  <c r="F129" i="3"/>
  <c r="F44" i="3"/>
  <c r="F30" i="3"/>
  <c r="F47" i="3"/>
  <c r="F49" i="3"/>
  <c r="F88" i="3"/>
  <c r="F71" i="3"/>
  <c r="F103" i="3"/>
  <c r="F93" i="3"/>
  <c r="F121" i="3"/>
  <c r="I121" i="3" s="1"/>
  <c r="F75" i="3"/>
  <c r="I75" i="3" s="1"/>
  <c r="G29" i="1"/>
  <c r="I29" i="1" s="1"/>
  <c r="G30" i="1"/>
  <c r="I30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I6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I28" i="1"/>
  <c r="I27" i="1"/>
  <c r="I26" i="1"/>
  <c r="G25" i="1"/>
  <c r="I25" i="1" s="1"/>
  <c r="G24" i="1"/>
  <c r="I24" i="1" s="1"/>
  <c r="G23" i="1"/>
  <c r="I23" i="1" s="1"/>
  <c r="I22" i="1"/>
  <c r="G21" i="1"/>
  <c r="I21" i="1" s="1"/>
  <c r="G20" i="1"/>
  <c r="I20" i="1" s="1"/>
  <c r="G18" i="1"/>
  <c r="I18" i="1" s="1"/>
  <c r="G17" i="1"/>
  <c r="I17" i="1" s="1"/>
  <c r="G16" i="1"/>
  <c r="I16" i="1" s="1"/>
  <c r="G15" i="1"/>
  <c r="I15" i="1" s="1"/>
  <c r="I134" i="3"/>
  <c r="F134" i="3"/>
  <c r="F133" i="3"/>
  <c r="I133" i="3" s="1"/>
  <c r="F132" i="3"/>
  <c r="F126" i="3"/>
  <c r="I126" i="3" s="1"/>
  <c r="F125" i="3"/>
  <c r="I125" i="3" s="1"/>
  <c r="F124" i="3"/>
  <c r="I124" i="3" s="1"/>
  <c r="F122" i="3"/>
  <c r="I122" i="3" s="1"/>
  <c r="F120" i="3"/>
  <c r="I120" i="3" s="1"/>
  <c r="F119" i="3"/>
  <c r="I119" i="3" s="1"/>
  <c r="F118" i="3"/>
  <c r="I118" i="3" s="1"/>
  <c r="F117" i="3"/>
  <c r="I117" i="3" s="1"/>
  <c r="F116" i="3"/>
  <c r="I116" i="3" s="1"/>
  <c r="F115" i="3"/>
  <c r="I115" i="3" s="1"/>
  <c r="F114" i="3"/>
  <c r="I114" i="3" s="1"/>
  <c r="F113" i="3"/>
  <c r="I113" i="3" s="1"/>
  <c r="F112" i="3"/>
  <c r="I112" i="3" s="1"/>
  <c r="F111" i="3"/>
  <c r="I111" i="3" s="1"/>
  <c r="F110" i="3"/>
  <c r="I110" i="3" s="1"/>
  <c r="F107" i="3"/>
  <c r="I107" i="3" s="1"/>
  <c r="F106" i="3"/>
  <c r="I106" i="3" s="1"/>
  <c r="F105" i="3"/>
  <c r="I105" i="3" s="1"/>
  <c r="F102" i="3"/>
  <c r="I102" i="3" s="1"/>
  <c r="F101" i="3"/>
  <c r="I101" i="3" s="1"/>
  <c r="F100" i="3"/>
  <c r="I100" i="3" s="1"/>
  <c r="F99" i="3"/>
  <c r="I99" i="3" s="1"/>
  <c r="F96" i="3"/>
  <c r="I96" i="3" s="1"/>
  <c r="F95" i="3"/>
  <c r="I95" i="3" s="1"/>
  <c r="F94" i="3"/>
  <c r="I94" i="3" s="1"/>
  <c r="F92" i="3"/>
  <c r="I92" i="3" s="1"/>
  <c r="F90" i="3"/>
  <c r="I90" i="3" s="1"/>
  <c r="F87" i="3"/>
  <c r="I87" i="3" s="1"/>
  <c r="F86" i="3"/>
  <c r="I86" i="3" s="1"/>
  <c r="F84" i="3"/>
  <c r="I84" i="3" s="1"/>
  <c r="F83" i="3"/>
  <c r="I83" i="3" s="1"/>
  <c r="F82" i="3"/>
  <c r="I82" i="3" s="1"/>
  <c r="F81" i="3"/>
  <c r="I81" i="3" s="1"/>
  <c r="F80" i="3"/>
  <c r="I80" i="3" s="1"/>
  <c r="F79" i="3"/>
  <c r="I79" i="3" s="1"/>
  <c r="F78" i="3"/>
  <c r="I78" i="3" s="1"/>
  <c r="F77" i="3"/>
  <c r="I77" i="3" s="1"/>
  <c r="F76" i="3"/>
  <c r="I76" i="3" s="1"/>
  <c r="F74" i="3"/>
  <c r="I74" i="3" s="1"/>
  <c r="F73" i="3"/>
  <c r="I73" i="3" s="1"/>
  <c r="F72" i="3"/>
  <c r="I72" i="3" s="1"/>
  <c r="F70" i="3"/>
  <c r="I70" i="3" s="1"/>
  <c r="F68" i="3"/>
  <c r="I68" i="3" s="1"/>
  <c r="F67" i="3"/>
  <c r="I67" i="3" s="1"/>
  <c r="F66" i="3"/>
  <c r="I66" i="3" s="1"/>
  <c r="F65" i="3"/>
  <c r="I65" i="3" s="1"/>
  <c r="F64" i="3"/>
  <c r="I64" i="3" s="1"/>
  <c r="F62" i="3"/>
  <c r="I62" i="3" s="1"/>
  <c r="F61" i="3"/>
  <c r="I61" i="3" s="1"/>
  <c r="F60" i="3"/>
  <c r="I60" i="3" s="1"/>
  <c r="I59" i="3"/>
  <c r="F57" i="3"/>
  <c r="I57" i="3" s="1"/>
  <c r="F55" i="3"/>
  <c r="I55" i="3" s="1"/>
  <c r="F54" i="3"/>
  <c r="I54" i="3" s="1"/>
  <c r="F53" i="3"/>
  <c r="I53" i="3" s="1"/>
  <c r="F52" i="3"/>
  <c r="I52" i="3" s="1"/>
  <c r="F51" i="3"/>
  <c r="I51" i="3" s="1"/>
  <c r="F48" i="3"/>
  <c r="I48" i="3" s="1"/>
  <c r="F46" i="3"/>
  <c r="I46" i="3" s="1"/>
  <c r="F43" i="3"/>
  <c r="I43" i="3" s="1"/>
  <c r="F41" i="3"/>
  <c r="I41" i="3" s="1"/>
  <c r="F40" i="3"/>
  <c r="I40" i="3" s="1"/>
  <c r="F39" i="3"/>
  <c r="I39" i="3" s="1"/>
  <c r="F38" i="3"/>
  <c r="I38" i="3" s="1"/>
  <c r="F37" i="3"/>
  <c r="I37" i="3" s="1"/>
  <c r="I34" i="3"/>
  <c r="F33" i="3"/>
  <c r="I33" i="3" s="1"/>
  <c r="F32" i="3"/>
  <c r="I32" i="3" s="1"/>
  <c r="F29" i="3"/>
  <c r="I29" i="3" s="1"/>
  <c r="F28" i="3"/>
  <c r="I28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I18" i="3" s="1"/>
  <c r="F17" i="3"/>
  <c r="I17" i="3" s="1"/>
  <c r="F16" i="3"/>
  <c r="F73" i="2"/>
  <c r="I73" i="2" s="1"/>
  <c r="F72" i="2"/>
  <c r="I72" i="2" s="1"/>
  <c r="F71" i="2"/>
  <c r="I71" i="2" s="1"/>
  <c r="F70" i="2"/>
  <c r="I70" i="2" s="1"/>
  <c r="F69" i="2"/>
  <c r="I69" i="2" s="1"/>
  <c r="F68" i="2"/>
  <c r="I68" i="2" s="1"/>
  <c r="F67" i="2"/>
  <c r="I67" i="2" s="1"/>
  <c r="F66" i="2"/>
  <c r="I66" i="2" s="1"/>
  <c r="F64" i="2"/>
  <c r="I64" i="2" s="1"/>
  <c r="F63" i="2"/>
  <c r="I63" i="2" s="1"/>
  <c r="F62" i="2"/>
  <c r="I62" i="2" s="1"/>
  <c r="F61" i="2"/>
  <c r="I61" i="2" s="1"/>
  <c r="F60" i="2"/>
  <c r="I60" i="2" s="1"/>
  <c r="F59" i="2"/>
  <c r="I59" i="2" s="1"/>
  <c r="F58" i="2"/>
  <c r="I58" i="2" s="1"/>
  <c r="F57" i="2"/>
  <c r="I57" i="2" s="1"/>
  <c r="F56" i="2"/>
  <c r="I56" i="2" s="1"/>
  <c r="F55" i="2"/>
  <c r="I55" i="2" s="1"/>
  <c r="F54" i="2"/>
  <c r="I54" i="2" s="1"/>
  <c r="F53" i="2"/>
  <c r="I53" i="2" s="1"/>
  <c r="F52" i="2"/>
  <c r="I52" i="2" s="1"/>
  <c r="I51" i="2"/>
  <c r="F50" i="2"/>
  <c r="I50" i="2" s="1"/>
  <c r="F49" i="2"/>
  <c r="I49" i="2" s="1"/>
  <c r="F48" i="2"/>
  <c r="I48" i="2" s="1"/>
  <c r="F47" i="2"/>
  <c r="I47" i="2" s="1"/>
  <c r="F46" i="2"/>
  <c r="I46" i="2" s="1"/>
  <c r="F45" i="2"/>
  <c r="I45" i="2" s="1"/>
  <c r="F44" i="2"/>
  <c r="I44" i="2" s="1"/>
  <c r="I43" i="2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2" i="2"/>
  <c r="I32" i="2" s="1"/>
  <c r="F31" i="2"/>
  <c r="I31" i="2" s="1"/>
  <c r="F30" i="2"/>
  <c r="I30" i="2" s="1"/>
  <c r="F29" i="2"/>
  <c r="I29" i="2" s="1"/>
  <c r="I28" i="2"/>
  <c r="F27" i="2"/>
  <c r="I27" i="2" s="1"/>
  <c r="F26" i="2"/>
  <c r="I26" i="2" s="1"/>
  <c r="F25" i="2"/>
  <c r="I25" i="2" s="1"/>
  <c r="F24" i="2"/>
  <c r="I24" i="2" s="1"/>
  <c r="I23" i="2"/>
  <c r="F22" i="2"/>
  <c r="I22" i="2" s="1"/>
  <c r="F21" i="2"/>
  <c r="I21" i="2" s="1"/>
  <c r="I20" i="2"/>
  <c r="I19" i="2"/>
  <c r="F18" i="2"/>
  <c r="I18" i="2" s="1"/>
  <c r="F17" i="2"/>
  <c r="I17" i="2" s="1"/>
  <c r="F16" i="2"/>
  <c r="I16" i="2" s="1"/>
  <c r="F15" i="2"/>
  <c r="I15" i="2" s="1"/>
  <c r="F14" i="2"/>
  <c r="I14" i="2" s="1"/>
  <c r="I135" i="3" l="1"/>
  <c r="I74" i="2"/>
  <c r="F14" i="3"/>
  <c r="I19" i="1"/>
</calcChain>
</file>

<file path=xl/sharedStrings.xml><?xml version="1.0" encoding="utf-8"?>
<sst xmlns="http://schemas.openxmlformats.org/spreadsheetml/2006/main" count="555" uniqueCount="293">
  <si>
    <t xml:space="preserve">                                                                                             Inventario de Materiales Gastable de Oficina </t>
  </si>
  <si>
    <t xml:space="preserve">                              ALMACEN:   DE MATERIALES DE OFICINA </t>
  </si>
  <si>
    <t xml:space="preserve">   ESTABLECIMIENTO:  HOSPITAL MATERNO DRA. EVANGELINA RODRIGUEZ        REGION: 0</t>
  </si>
  <si>
    <t xml:space="preserve">            AREA DE SALUD:  </t>
  </si>
  <si>
    <t>VI</t>
  </si>
  <si>
    <t xml:space="preserve">    MES:  </t>
  </si>
  <si>
    <t>TOTAL</t>
  </si>
  <si>
    <t>VALOR</t>
  </si>
  <si>
    <t>ARTICULO</t>
  </si>
  <si>
    <t>UNIDAD</t>
  </si>
  <si>
    <t xml:space="preserve">EXISTENCIA </t>
  </si>
  <si>
    <t>ENTRADA</t>
  </si>
  <si>
    <t>CONSUMIDO</t>
  </si>
  <si>
    <t xml:space="preserve">INICIAL </t>
  </si>
  <si>
    <t>FINAL</t>
  </si>
  <si>
    <t>(3+4)5</t>
  </si>
  <si>
    <t>UNITARIO</t>
  </si>
  <si>
    <t>CINTA PEGANTE TRANSP.</t>
  </si>
  <si>
    <t>UNDS</t>
  </si>
  <si>
    <t>CINTA ADHESIVA FIINAS</t>
  </si>
  <si>
    <t>CARPETAS ACORDEON CON DIVISIONES</t>
  </si>
  <si>
    <t>CARPETA 3 ARGOLLA G.</t>
  </si>
  <si>
    <t>PORTA CINTA ADHESIVAS</t>
  </si>
  <si>
    <t>BOLIGRAFO AZUL</t>
  </si>
  <si>
    <t>CJ/12</t>
  </si>
  <si>
    <t>BOLIGRAFO NEGRO</t>
  </si>
  <si>
    <t>BOLIGRAFO ROJO</t>
  </si>
  <si>
    <t>CLIP PEQ.</t>
  </si>
  <si>
    <t>CLIP GRANDE</t>
  </si>
  <si>
    <t>CORRECTOR TIPO LAPICERO</t>
  </si>
  <si>
    <t>LAPIZ CARBON</t>
  </si>
  <si>
    <t>GRAPA</t>
  </si>
  <si>
    <t>CJ/24</t>
  </si>
  <si>
    <t>TIGERA MEDIANA</t>
  </si>
  <si>
    <t>TIGERA GRANDE</t>
  </si>
  <si>
    <t>BANDITA/GOMITA</t>
  </si>
  <si>
    <t>GRAPADORA GDE.</t>
  </si>
  <si>
    <t>GRAPADORA PEQ.</t>
  </si>
  <si>
    <t>SACAGRAPA</t>
  </si>
  <si>
    <t>SACA PUNTAS</t>
  </si>
  <si>
    <t>LIBRETAS RAYADAS 8 1/2 *11</t>
  </si>
  <si>
    <t>LIBRO RECORD 300 PAG.</t>
  </si>
  <si>
    <t>LIBRO RECORD 500 PAG.</t>
  </si>
  <si>
    <t>TARJETA DE INVENTARIO</t>
  </si>
  <si>
    <t>TALONARIO DE CAJA CHICA</t>
  </si>
  <si>
    <t>ENCUADERNACION DE LIB.</t>
  </si>
  <si>
    <t>TALONARIO HJ EGRESO ADMS</t>
  </si>
  <si>
    <t>MARCADORES AZUL</t>
  </si>
  <si>
    <t>MARCADORES ROJO</t>
  </si>
  <si>
    <t>CJ/10</t>
  </si>
  <si>
    <t xml:space="preserve">MARCADORES NEGRO </t>
  </si>
  <si>
    <t>MARCADORES VERDES</t>
  </si>
  <si>
    <t>RESALTADORES MAMEY</t>
  </si>
  <si>
    <t>RESALTADORES VERDE</t>
  </si>
  <si>
    <t>RESALTADORES AZUL</t>
  </si>
  <si>
    <t>RESALTADORES ROSADO</t>
  </si>
  <si>
    <t>TINTA P/SELLO</t>
  </si>
  <si>
    <t>PAPER P/SUMADORA</t>
  </si>
  <si>
    <t>PAPER BON 8 1/2 x11</t>
  </si>
  <si>
    <t>RESMAS</t>
  </si>
  <si>
    <t>PAPEL BON 8 1/2X14</t>
  </si>
  <si>
    <t xml:space="preserve">PORTA LAPIZ DE METAL </t>
  </si>
  <si>
    <t xml:space="preserve">PAPEL CARBON AZUL </t>
  </si>
  <si>
    <t>PAQ.</t>
  </si>
  <si>
    <t>PAPER KRAFT CREMA</t>
  </si>
  <si>
    <t xml:space="preserve">UNDS </t>
  </si>
  <si>
    <t>PROTECTORES DE HOJAS TRANSPARENTES</t>
  </si>
  <si>
    <t>PILA TRIPLE AAA</t>
  </si>
  <si>
    <t>PAPER KRAFT BLANCO</t>
  </si>
  <si>
    <t>GANCHO M Y H</t>
  </si>
  <si>
    <t>CJAS.</t>
  </si>
  <si>
    <t>POSTIN MED.</t>
  </si>
  <si>
    <t>PERFODOEA DE 3 HOYOS</t>
  </si>
  <si>
    <t>PERFORADORA 2 HOYO</t>
  </si>
  <si>
    <t>FOLDER AMARILLO</t>
  </si>
  <si>
    <t>FOLDER ROJO DE 3 DIVIC.</t>
  </si>
  <si>
    <t>FOLDER VERDE</t>
  </si>
  <si>
    <t>FOLDER AZUL</t>
  </si>
  <si>
    <t>FOLDER ROJO</t>
  </si>
  <si>
    <t>SOBRE MANILA 81/11</t>
  </si>
  <si>
    <t>SOBRE MANILA 81/14</t>
  </si>
  <si>
    <t>ALMOHADILLA P/SELLO</t>
  </si>
  <si>
    <t xml:space="preserve">CLICK BILLETEROS </t>
  </si>
  <si>
    <t xml:space="preserve">TOTAL </t>
  </si>
  <si>
    <t>Dr. Marcelino Figuereo</t>
  </si>
  <si>
    <t>Lic. Migdalia A. Vasquez</t>
  </si>
  <si>
    <t xml:space="preserve">              Director</t>
  </si>
  <si>
    <t>Administradora</t>
  </si>
  <si>
    <t xml:space="preserve">                    Lic. Victor Rafael Jimenez</t>
  </si>
  <si>
    <t xml:space="preserve">              Enc. Almacen No Hospitalario</t>
  </si>
  <si>
    <t xml:space="preserve">                                                                                             Inventario de Materiales Gastable</t>
  </si>
  <si>
    <t xml:space="preserve">                              ALMACEN:   DE MATERIALES</t>
  </si>
  <si>
    <t xml:space="preserve"> </t>
  </si>
  <si>
    <t xml:space="preserve">INIICAL </t>
  </si>
  <si>
    <t>LIBRO DE HOSP. MUJER DOMINICANA</t>
  </si>
  <si>
    <t xml:space="preserve">LIBRO ASISTENCIA DIARIA </t>
  </si>
  <si>
    <t>LIBRO GRANDE SNS</t>
  </si>
  <si>
    <t>LIBRO DE CONSEJERIA</t>
  </si>
  <si>
    <t>LIBRO DE EMERGENCIA</t>
  </si>
  <si>
    <t>LIBRO DE PARTO</t>
  </si>
  <si>
    <t>LIBRO REGISTRO DE PARTO NAC</t>
  </si>
  <si>
    <t>LIBRO PROC-QUIRURGICO</t>
  </si>
  <si>
    <t>LIBRO DE PERINATO</t>
  </si>
  <si>
    <t>LIBRO DE NIÑO PERINATO</t>
  </si>
  <si>
    <t>LIBRO DE REGISTRO DE NACIMIENTO</t>
  </si>
  <si>
    <t>LIBRO DE SALUD PUBLICA</t>
  </si>
  <si>
    <t>TARJETAS DE TIPIFICACION</t>
  </si>
  <si>
    <t>TALONARIO ENFERMERIA EMERG</t>
  </si>
  <si>
    <t>TALONARIO ENFERM. DE CIRUGIA</t>
  </si>
  <si>
    <t>TALONARIO ORDEN MEDICA</t>
  </si>
  <si>
    <t>TALONARIO LAB. DEGLOSE</t>
  </si>
  <si>
    <t>RECETARIO LAB. QUIMICO</t>
  </si>
  <si>
    <t>TALONARIO TRIP. NSR/CAJA</t>
  </si>
  <si>
    <t>TALONARIO EXAMEN ORINA</t>
  </si>
  <si>
    <t>TALONARIO HEMATOLOGIA</t>
  </si>
  <si>
    <t>TALONARIO REPORTE  CONS.DIARIO/ CONS. EXTERNA</t>
  </si>
  <si>
    <t>TALONARIO ASIG. TRAB. ENFERMERIA</t>
  </si>
  <si>
    <t>TALONARIO DE PERINATOLOGIA</t>
  </si>
  <si>
    <t>TALONARIO HIST. CLIN. PEDIATRICA</t>
  </si>
  <si>
    <t>TALONARIO DE TARG. PERINATAL</t>
  </si>
  <si>
    <t>TALONARIO DE GAST.  QUIROFANO</t>
  </si>
  <si>
    <t>TALONARIO RECI. AL USUARIO</t>
  </si>
  <si>
    <t>TALONARIO MAT. GASTABLES</t>
  </si>
  <si>
    <t>TALONARIO DE SONOGRAFIA</t>
  </si>
  <si>
    <t>TALONARIO HJ .  REQUISICION</t>
  </si>
  <si>
    <t>TALONARIO REPORTE  DIAGN.. OBST.</t>
  </si>
  <si>
    <t>TALONARIO HIST. CLIN.MUJER/ABORTO</t>
  </si>
  <si>
    <t>TALONARIO RECOMEN. MATER.</t>
  </si>
  <si>
    <t>TALONARIO FORM. VACUNA</t>
  </si>
  <si>
    <t>TALONARIO CLINIC. VIROLOGIA</t>
  </si>
  <si>
    <t>TALONARIO CLINICO CEROLOGIA</t>
  </si>
  <si>
    <t>TALONARIO EVALUAC. PRE-ANESTESIA</t>
  </si>
  <si>
    <t>TALONARIO DE EGRESO DE SALA</t>
  </si>
  <si>
    <t>TALONARIO DE HIGUIENES Y SALUD</t>
  </si>
  <si>
    <t>TALONARIO REP. ABDOMINAL SONOG</t>
  </si>
  <si>
    <t>TALONARIO ENFERMERIA Y DIETA</t>
  </si>
  <si>
    <t>TALONARIO HIST. CLIN. PERINATAL</t>
  </si>
  <si>
    <t>TALONARIO RECETARIO</t>
  </si>
  <si>
    <t>TALONARIO PUERPERIO</t>
  </si>
  <si>
    <t>TALONARIO REPORTE  HEMO CULTIVO</t>
  </si>
  <si>
    <t>TALONARIO SONOGRAFIA TIROIDES</t>
  </si>
  <si>
    <t>TALONARIO REPORTE URO-CULTIVO</t>
  </si>
  <si>
    <t>TALONARO REPORTE ANTI-BIOGRAMA</t>
  </si>
  <si>
    <t>TALONARIO DE CONSEJERIA</t>
  </si>
  <si>
    <t>TALONARIO  RETORNO A PACIENTES</t>
  </si>
  <si>
    <t>TALONARIO HISTORIA CLIN. GINEC.</t>
  </si>
  <si>
    <t>TALONARIO CONTROL DE GLICEMIA.</t>
  </si>
  <si>
    <t>TALONARIO DE BACTERIOLOGIA</t>
  </si>
  <si>
    <t>TALONARIO PERIODONCIA</t>
  </si>
  <si>
    <t>TALONARIO ODONTOLOGIA</t>
  </si>
  <si>
    <t>TALONARIO FECHA CLIN. ORTODONCIA</t>
  </si>
  <si>
    <t>TALONARIO CONSENTIMIENTO INF.</t>
  </si>
  <si>
    <t>TALONARIO DIGNOSTICO ODONT. NAC.</t>
  </si>
  <si>
    <t>TALONARIO ENDOCRINOLOGIA</t>
  </si>
  <si>
    <t>TALONARIO HJ CONSENTIMIENT INF</t>
  </si>
  <si>
    <t>TALONARIO ODONT. FECHA NAC.</t>
  </si>
  <si>
    <t>TALONARIO INGRES PAC. ODONT</t>
  </si>
  <si>
    <t>TALONARIO ATENCION ODONTOL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</si>
  <si>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</si>
  <si>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</si>
  <si>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</si>
  <si>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</si>
  <si>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</si>
  <si>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</si>
  <si>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</si>
  <si>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</si>
  <si>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</si>
  <si>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</si>
  <si>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</si>
  <si>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 xml:space="preserve">KARDEX DE MEDICAMENTOS </t>
  </si>
  <si>
    <t>TALONARIO DE KARDEX EN AREA DE EMERGENCIA</t>
  </si>
  <si>
    <t>NUTRICION CLINICA</t>
  </si>
  <si>
    <t>SINGNOGRAMA CONTROL LIQUIDO</t>
  </si>
  <si>
    <t xml:space="preserve">SINOGRAMA </t>
  </si>
  <si>
    <t>TALONARIO DE KARDEX ENFERM UCIN</t>
  </si>
  <si>
    <t>TALONARIO DEPART NEON/HJ DE BALANCE HIDRICO</t>
  </si>
  <si>
    <t>TALONARIO ENDROCRINOLOGIA H/ DE NIVELES</t>
  </si>
  <si>
    <t>TALONARIO VERIFICACION SEGURIDAD CIRUGIA</t>
  </si>
  <si>
    <t xml:space="preserve">PAPA NICOLAO </t>
  </si>
  <si>
    <t xml:space="preserve">BLOCK DE 4 HOJAS </t>
  </si>
  <si>
    <t xml:space="preserve">                                                                                             Inventario de Materiales Gastable de Limpieza</t>
  </si>
  <si>
    <t xml:space="preserve">                                      ALMACEN:   DE MATERIALES DE LIMPIEZA</t>
  </si>
  <si>
    <t xml:space="preserve">   ESTABLECIMIENTO: HOSPITAL MATERNO DRA. EVANGELINA RODRIGUEZ  REGION: 0</t>
  </si>
  <si>
    <t xml:space="preserve">INICAL </t>
  </si>
  <si>
    <t>CLORO MACIEL</t>
  </si>
  <si>
    <t>GLS</t>
  </si>
  <si>
    <t>CLORO AL 6%</t>
  </si>
  <si>
    <t>CLORO AL 10%</t>
  </si>
  <si>
    <t>CLORO GREEN</t>
  </si>
  <si>
    <t>REMOVEDOR DE MANCHAS DECALIN</t>
  </si>
  <si>
    <t>CLORO GRANULADO</t>
  </si>
  <si>
    <t>CUBETA</t>
  </si>
  <si>
    <t>JABON DE CUABA</t>
  </si>
  <si>
    <t>MISTOLIN</t>
  </si>
  <si>
    <t>JABON LIQUIDO BOREAL</t>
  </si>
  <si>
    <t>DETERGENTE EN POLVO</t>
  </si>
  <si>
    <t>SACO</t>
  </si>
  <si>
    <t>SUAVISANTE</t>
  </si>
  <si>
    <t>PH SCOTT/PLIEGO</t>
  </si>
  <si>
    <t>FALDO/12</t>
  </si>
  <si>
    <t xml:space="preserve">PAPEL TOALLA SCOTT </t>
  </si>
  <si>
    <t>FALDO/6</t>
  </si>
  <si>
    <t>MANITO LIMPIA ANTI-BACT</t>
  </si>
  <si>
    <t>CJAS.12/UN.</t>
  </si>
  <si>
    <t>SPRAY SOAP LOTTION</t>
  </si>
  <si>
    <t>CJAS</t>
  </si>
  <si>
    <t>FUNDA 55GLS</t>
  </si>
  <si>
    <t>PAQ. 100</t>
  </si>
  <si>
    <t>FUNDA 30GLS</t>
  </si>
  <si>
    <t>PAQ. 500</t>
  </si>
  <si>
    <t>FUNDA 13GLS</t>
  </si>
  <si>
    <t>PAQ</t>
  </si>
  <si>
    <t>FUNDA 24GLS</t>
  </si>
  <si>
    <t>FUNDA NO.6</t>
  </si>
  <si>
    <t>FUNDA NO.4</t>
  </si>
  <si>
    <t>FUNDA NO.2</t>
  </si>
  <si>
    <t>FUNDA 55 GLS ROJA</t>
  </si>
  <si>
    <t>FUNDA 30 GLS ROJAS</t>
  </si>
  <si>
    <t>BOTA DE GOMAS</t>
  </si>
  <si>
    <t>PARES</t>
  </si>
  <si>
    <t>ESCOBILLA DE BAÑO</t>
  </si>
  <si>
    <t xml:space="preserve">ESCOBA </t>
  </si>
  <si>
    <t>SUAPE DE PISO</t>
  </si>
  <si>
    <t>BRILLO VERDE</t>
  </si>
  <si>
    <t>PALA DE RECOGER BASURA</t>
  </si>
  <si>
    <t>UND</t>
  </si>
  <si>
    <t>DESTUPIDOR DE INODORO</t>
  </si>
  <si>
    <t>ZAFACON NEGRO 50 LITROS</t>
  </si>
  <si>
    <t>ZAFACON NEGRO 44 LITROS</t>
  </si>
  <si>
    <t>ZAFACONES ROJO 30 LITROS</t>
  </si>
  <si>
    <t>UNS</t>
  </si>
  <si>
    <t>ZAFACON ROJO 50 LITORS</t>
  </si>
  <si>
    <t>MANDIL DE PVC/NYLON</t>
  </si>
  <si>
    <t xml:space="preserve">MOPAS </t>
  </si>
  <si>
    <t>DISPENSADORES DE ALCOHOL</t>
  </si>
  <si>
    <t>GUANTES DE NITRILO</t>
  </si>
  <si>
    <t>DW-40 DE</t>
  </si>
  <si>
    <t>VINAGRE DE LIMPIEZA</t>
  </si>
  <si>
    <t xml:space="preserve">LANILLAS </t>
  </si>
  <si>
    <t>YARDAS</t>
  </si>
  <si>
    <t xml:space="preserve">JABON DE FREGAR </t>
  </si>
  <si>
    <t>GUANTES AMARILLO DE MANO</t>
  </si>
  <si>
    <t>LANILLA MICROFIBRA</t>
  </si>
  <si>
    <t xml:space="preserve">BOTELLAS DISPENSANDOR </t>
  </si>
  <si>
    <t>DESGRASANTE GALON</t>
  </si>
  <si>
    <t xml:space="preserve">AMBIENTADOR GLADE </t>
  </si>
  <si>
    <t>BRILLO GORDO</t>
  </si>
  <si>
    <t>BRILLO</t>
  </si>
  <si>
    <t>GRAFICOS DE SIGNO VITALES</t>
  </si>
  <si>
    <t>GRAFICOS DE LIQUIDO DE PACIENTE</t>
  </si>
  <si>
    <t xml:space="preserve">LIBRO DE CONTABILIDAD </t>
  </si>
  <si>
    <t>T. CONSENTIMIENTO UCI</t>
  </si>
  <si>
    <t>T. CENTRAL DE MEDICAMENTOS</t>
  </si>
  <si>
    <t xml:space="preserve">T. REGIMEN SUBSIDIADO </t>
  </si>
  <si>
    <t>T. DIAGNOSTICO OBSTETRICIA SONOGRAFIA</t>
  </si>
  <si>
    <t xml:space="preserve">T. ENDODONCIA </t>
  </si>
  <si>
    <t>HJ. FRONTAL DEL SERV. PERINATAL</t>
  </si>
  <si>
    <t>HIST. CLINICA EGRESO</t>
  </si>
  <si>
    <t xml:space="preserve">HJ. DE CIRUGIA </t>
  </si>
  <si>
    <t xml:space="preserve">TEMPERATURA  DE PERINATOLOGIA </t>
  </si>
  <si>
    <t>LISTA DE VERIFICACION</t>
  </si>
  <si>
    <t>LIBRETAS RAYADAS PEQ.</t>
  </si>
  <si>
    <t>FOLDER AMARILLO G.</t>
  </si>
  <si>
    <t xml:space="preserve">REPORTE  DEL MES </t>
  </si>
  <si>
    <t>T. SONOGRAFIA ABDOMINAL</t>
  </si>
  <si>
    <t>ADMINISTRACION DE EGRESO</t>
  </si>
  <si>
    <t xml:space="preserve">REPORTE DE INGRESO DE PACIENTE </t>
  </si>
  <si>
    <t xml:space="preserve">HIST. CLINICA ENDOCRINOLOGIA </t>
  </si>
  <si>
    <t xml:space="preserve">FORMULARIO ATENCION ODONTOLOGIA </t>
  </si>
  <si>
    <t>HOJA DE REPOSICION</t>
  </si>
  <si>
    <t xml:space="preserve">LISTA DE VERIFICACION CIRUGIA </t>
  </si>
  <si>
    <t>CLASIFICACION DE RIESGOS</t>
  </si>
  <si>
    <t>CONTROL HIDRICO ENFERMERIA</t>
  </si>
  <si>
    <t>IMAGENES DIAGNOSTICA</t>
  </si>
  <si>
    <t>PLAN DE PARTO</t>
  </si>
  <si>
    <t>HOSPI. NEONATAL</t>
  </si>
  <si>
    <t>HJ DE TEMPERATURA</t>
  </si>
  <si>
    <t>CARNET PERINATAL</t>
  </si>
  <si>
    <t>T. SONOMAMOGRAFIA</t>
  </si>
  <si>
    <t xml:space="preserve">REPORTE SONOGRAFIA </t>
  </si>
  <si>
    <t>COMPROMISO DE PAGO</t>
  </si>
  <si>
    <t>F. EGRESO RECIEN NACIDO</t>
  </si>
  <si>
    <t>UND/2</t>
  </si>
  <si>
    <t>GUANTES NEGRO DE LAVAR</t>
  </si>
  <si>
    <t>CJ/100</t>
  </si>
  <si>
    <t>MONITOREO DE CONTROL Y VIGILANCIA</t>
  </si>
  <si>
    <t>TALONARIO REC. DE DATOS</t>
  </si>
  <si>
    <t>TARJETAS DE CITAS</t>
  </si>
  <si>
    <t>(01-01-2026)- (31-01-2026)</t>
  </si>
  <si>
    <t>ENERO</t>
  </si>
  <si>
    <t>AÑO 2026</t>
  </si>
  <si>
    <t>PILA DOBLE AAA</t>
  </si>
  <si>
    <t>ANTIBACTERIAL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</si>
</sst>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4" fillId="2" borderId="1" xfId="1" applyBorder="1"/>
    <xf numFmtId="0" fontId="0" fillId="0" borderId="1" xfId="0" applyBorder="1"/>
    <xf numFmtId="4" fontId="0" fillId="0" borderId="1" xfId="0" applyNumberFormat="1" applyBorder="1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0" fontId="6" fillId="0" borderId="0" xfId="0" applyFont="1"/>
    <xf numFmtId="0" fontId="3" fillId="0" borderId="4" xfId="0" applyFont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0" fontId="0" fillId="0" borderId="0" xfId="0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217715</xdr:colOff>
      <xdr:row>5</xdr:row>
      <xdr:rowOff>129269</xdr:rowOff>
    </xdr:from>
    <xdr:to>
      <xdr:col>8</xdr:col>
      <xdr:colOff>998444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0965" y="1081769"/>
          <a:ext cx="780729" cy="4422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156483</xdr:colOff>
      <xdr:row>4</xdr:row>
      <xdr:rowOff>6804</xdr:rowOff>
    </xdr:to>
    <xdr:pic>
      <xdr:nvPicPr>
        <xdr:cNvPr id="3" name="Imagen 2" descr="HOSPITAL-MATERNO-DRA.-EVANGELINA-RODRiGUEZ-02  logo (1)">
          <a:extLst>
            <a:ext uri="{FF2B5EF4-FFF2-40B4-BE49-F238E27FC236}">
              <a16:creationId xmlns:a16="http://schemas.microsoft.com/office/drawing/2014/main" id="{00D9E70A-CA17-47F4-A5CE-DBB652F3DB2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97679" cy="7688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20245</xdr:colOff>
      <xdr:row>75</xdr:row>
      <xdr:rowOff>152502</xdr:rowOff>
    </xdr:from>
    <xdr:to>
      <xdr:col>9</xdr:col>
      <xdr:colOff>249408</xdr:colOff>
      <xdr:row>80</xdr:row>
      <xdr:rowOff>132089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2B9069-2ED9-4C2A-BA94-62E05D9F1C5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9757" y="14091526"/>
          <a:ext cx="1472060" cy="9088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0</xdr:rowOff>
    </xdr:from>
    <xdr:to>
      <xdr:col>4</xdr:col>
      <xdr:colOff>257176</xdr:colOff>
      <xdr:row>5</xdr:row>
      <xdr:rowOff>7938</xdr:rowOff>
    </xdr:to>
    <xdr:pic>
      <xdr:nvPicPr>
        <xdr:cNvPr id="4" name="Imagen 3" descr="HOSPITAL-MATERNO-DRA.-EVANGELINA-RODRiGUEZ-02  logo (1)">
          <a:extLst>
            <a:ext uri="{FF2B5EF4-FFF2-40B4-BE49-F238E27FC236}">
              <a16:creationId xmlns:a16="http://schemas.microsoft.com/office/drawing/2014/main" id="{5A9A252F-E4F7-44EE-B886-1132962397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0"/>
          <a:ext cx="4191000" cy="960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182562</xdr:colOff>
      <xdr:row>6</xdr:row>
      <xdr:rowOff>134938</xdr:rowOff>
    </xdr:from>
    <xdr:to>
      <xdr:col>8</xdr:col>
      <xdr:colOff>942417</xdr:colOff>
      <xdr:row>9</xdr:row>
      <xdr:rowOff>150812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5AEE4D-1CB6-442A-AEB1-5E64BD4BD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7937" y="1381126"/>
          <a:ext cx="759855" cy="587374"/>
        </a:xfrm>
        <a:prstGeom prst="rect">
          <a:avLst/>
        </a:prstGeom>
      </xdr:spPr>
    </xdr:pic>
    <xdr:clientData/>
  </xdr:twoCellAnchor>
  <xdr:twoCellAnchor editAs="oneCell">
    <xdr:from>
      <xdr:col>7</xdr:col>
      <xdr:colOff>531813</xdr:colOff>
      <xdr:row>138</xdr:row>
      <xdr:rowOff>158750</xdr:rowOff>
    </xdr:from>
    <xdr:to>
      <xdr:col>9</xdr:col>
      <xdr:colOff>153080</xdr:colOff>
      <xdr:row>143</xdr:row>
      <xdr:rowOff>138338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984B31-B8B1-463E-94C6-652CA556F38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5188" y="26550938"/>
          <a:ext cx="1462767" cy="932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278947</xdr:colOff>
      <xdr:row>0</xdr:row>
      <xdr:rowOff>1</xdr:rowOff>
    </xdr:from>
    <xdr:to>
      <xdr:col>4</xdr:col>
      <xdr:colOff>312965</xdr:colOff>
      <xdr:row>4</xdr:row>
      <xdr:rowOff>74840</xdr:rowOff>
    </xdr:to>
    <xdr:pic>
      <xdr:nvPicPr>
        <xdr:cNvPr id="3" name="Imagen 2" descr="HOSPITAL-MATERNO-DRA.-EVANGELINA-RODRiGUEZ-02  logo (1)">
          <a:extLst>
            <a:ext uri="{FF2B5EF4-FFF2-40B4-BE49-F238E27FC236}">
              <a16:creationId xmlns:a16="http://schemas.microsoft.com/office/drawing/2014/main" id="{EE7F3C55-6B62-4744-AC86-8D94C6D934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947" y="1"/>
          <a:ext cx="4191000" cy="8368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571500</xdr:colOff>
      <xdr:row>70</xdr:row>
      <xdr:rowOff>34019</xdr:rowOff>
    </xdr:from>
    <xdr:to>
      <xdr:col>9</xdr:col>
      <xdr:colOff>217713</xdr:colOff>
      <xdr:row>75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F1ABD9-BB8F-43BB-82E3-79BCDF8FF5E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3893" y="13416644"/>
          <a:ext cx="1462767" cy="932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156482</xdr:colOff>
      <xdr:row>6</xdr:row>
      <xdr:rowOff>108857</xdr:rowOff>
    </xdr:from>
    <xdr:to>
      <xdr:col>8</xdr:col>
      <xdr:colOff>869397</xdr:colOff>
      <xdr:row>9</xdr:row>
      <xdr:rowOff>88446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C93669-7C30-4A22-A5FA-AFB54CAB5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28089" y="1299482"/>
          <a:ext cx="712915" cy="55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I80"/>
  <sheetViews>
    <sheetView view="pageBreakPreview" topLeftCell="B28" zoomScale="82" zoomScaleNormal="100" zoomScaleSheetLayoutView="82" zoomScalePageLayoutView="210" workbookViewId="0">
      <selection activeCell="I13" sqref="I13:I73"/>
    </sheetView>
  </sheetViews>
  <sheetFormatPr baseColWidth="10" defaultColWidth="11.42578125" defaultRowHeight="15"/>
  <cols>
    <col min="1" max="1" width="6" hidden="1" customWidth="1"/>
    <col min="2" max="2" width="32.7109375" customWidth="1"/>
    <col min="3" max="3" width="12.85546875" customWidth="1"/>
    <col min="6" max="6" width="11.85546875" customWidth="1"/>
    <col min="7" max="7" width="12.5703125" customWidth="1"/>
    <col min="9" max="9" width="18.5703125" customWidth="1"/>
  </cols>
  <sheetData>
    <row r="5" spans="2:9">
      <c r="B5" t="s">
        <v>0</v>
      </c>
    </row>
    <row r="6" spans="2:9">
      <c r="B6" s="1"/>
      <c r="C6" s="1"/>
      <c r="D6" s="1"/>
      <c r="E6" s="1"/>
      <c r="F6" s="1"/>
      <c r="G6" s="20" t="s">
        <v>288</v>
      </c>
      <c r="H6" s="21"/>
      <c r="I6" s="19"/>
    </row>
    <row r="7" spans="2:9">
      <c r="B7" s="1" t="s">
        <v>1</v>
      </c>
      <c r="C7" s="1"/>
      <c r="D7" s="1"/>
      <c r="E7" s="1"/>
      <c r="F7" s="1"/>
      <c r="G7" s="1"/>
      <c r="H7" s="2"/>
      <c r="I7" s="19"/>
    </row>
    <row r="8" spans="2:9">
      <c r="B8" s="1" t="s">
        <v>2</v>
      </c>
      <c r="C8" s="1"/>
      <c r="D8" s="1"/>
      <c r="E8" s="1"/>
      <c r="F8" s="1"/>
      <c r="G8" s="1"/>
      <c r="H8" s="2"/>
      <c r="I8" s="19"/>
    </row>
    <row r="9" spans="2:9">
      <c r="B9" s="16" t="s">
        <v>3</v>
      </c>
      <c r="C9" s="16" t="s">
        <v>4</v>
      </c>
      <c r="D9" s="16"/>
      <c r="E9" s="16" t="s">
        <v>5</v>
      </c>
      <c r="F9" s="16" t="s">
        <v>289</v>
      </c>
      <c r="G9" s="16" t="s">
        <v>290</v>
      </c>
      <c r="H9" s="2"/>
      <c r="I9" s="19"/>
    </row>
    <row r="10" spans="2:9">
      <c r="B10" s="17"/>
      <c r="C10" s="17"/>
      <c r="D10" s="17"/>
      <c r="E10" s="17"/>
      <c r="F10" s="17"/>
      <c r="G10" s="17" t="s">
        <v>6</v>
      </c>
      <c r="H10" s="17"/>
      <c r="I10" s="18" t="s">
        <v>7</v>
      </c>
    </row>
    <row r="11" spans="2:9">
      <c r="B11" s="23" t="s">
        <v>8</v>
      </c>
      <c r="C11" s="23" t="s">
        <v>9</v>
      </c>
      <c r="D11" s="17" t="s">
        <v>10</v>
      </c>
      <c r="E11" s="23" t="s">
        <v>11</v>
      </c>
      <c r="F11" s="17" t="s">
        <v>10</v>
      </c>
      <c r="G11" s="17" t="s">
        <v>12</v>
      </c>
      <c r="H11" s="17" t="s">
        <v>7</v>
      </c>
      <c r="I11" s="17" t="s">
        <v>6</v>
      </c>
    </row>
    <row r="12" spans="2:9">
      <c r="B12" s="23"/>
      <c r="C12" s="23"/>
      <c r="D12" s="17" t="s">
        <v>13</v>
      </c>
      <c r="E12" s="23"/>
      <c r="F12" s="17" t="s">
        <v>14</v>
      </c>
      <c r="G12" s="17" t="s">
        <v>15</v>
      </c>
      <c r="H12" s="17" t="s">
        <v>16</v>
      </c>
      <c r="I12" s="17"/>
    </row>
    <row r="13" spans="2:9">
      <c r="B13" s="1" t="s">
        <v>17</v>
      </c>
      <c r="C13" s="1" t="s">
        <v>18</v>
      </c>
      <c r="D13" s="1">
        <v>0</v>
      </c>
      <c r="E13" s="1">
        <v>100</v>
      </c>
      <c r="F13" s="1">
        <f>+E13+D13-G13</f>
        <v>97</v>
      </c>
      <c r="G13" s="1">
        <v>3</v>
      </c>
      <c r="H13" s="1">
        <v>173</v>
      </c>
      <c r="I13" s="6">
        <f>+H13*F13</f>
        <v>16781</v>
      </c>
    </row>
    <row r="14" spans="2:9">
      <c r="B14" s="1" t="s">
        <v>19</v>
      </c>
      <c r="C14" s="1" t="s">
        <v>18</v>
      </c>
      <c r="D14" s="1">
        <v>0</v>
      </c>
      <c r="E14" s="1"/>
      <c r="F14" s="1">
        <f t="shared" ref="F14:F37" si="0">+D14+E14-G14</f>
        <v>0</v>
      </c>
      <c r="G14" s="1"/>
      <c r="H14" s="1">
        <v>20.34</v>
      </c>
      <c r="I14" s="6">
        <f>+F14*H14</f>
        <v>0</v>
      </c>
    </row>
    <row r="15" spans="2:9">
      <c r="B15" s="1" t="s">
        <v>20</v>
      </c>
      <c r="C15" s="1" t="s">
        <v>18</v>
      </c>
      <c r="D15" s="1">
        <v>31</v>
      </c>
      <c r="E15" s="1"/>
      <c r="F15" s="1">
        <f t="shared" si="0"/>
        <v>28</v>
      </c>
      <c r="G15" s="1">
        <v>3</v>
      </c>
      <c r="H15" s="1">
        <v>932.2</v>
      </c>
      <c r="I15" s="6">
        <f>+F15*H15</f>
        <v>26101.600000000002</v>
      </c>
    </row>
    <row r="16" spans="2:9">
      <c r="B16" s="1" t="s">
        <v>21</v>
      </c>
      <c r="C16" s="1" t="s">
        <v>18</v>
      </c>
      <c r="D16" s="1">
        <v>17</v>
      </c>
      <c r="E16" s="1">
        <v>100</v>
      </c>
      <c r="F16" s="1">
        <f t="shared" si="0"/>
        <v>115</v>
      </c>
      <c r="G16" s="1">
        <v>2</v>
      </c>
      <c r="H16" s="1">
        <v>435</v>
      </c>
      <c r="I16" s="6">
        <f>+F16*H16</f>
        <v>50025</v>
      </c>
    </row>
    <row r="17" spans="2:9">
      <c r="B17" s="1" t="s">
        <v>22</v>
      </c>
      <c r="C17" s="1" t="s">
        <v>18</v>
      </c>
      <c r="D17" s="1">
        <v>94</v>
      </c>
      <c r="E17" s="1"/>
      <c r="F17" s="1">
        <f t="shared" si="0"/>
        <v>94</v>
      </c>
      <c r="G17" s="1"/>
      <c r="H17" s="1">
        <v>116.1</v>
      </c>
      <c r="I17" s="6">
        <f>+F17*H17</f>
        <v>10913.4</v>
      </c>
    </row>
    <row r="18" spans="2:9">
      <c r="B18" s="1" t="s">
        <v>23</v>
      </c>
      <c r="C18" s="1" t="s">
        <v>24</v>
      </c>
      <c r="D18" s="1">
        <v>71.900000000000006</v>
      </c>
      <c r="E18" s="1">
        <v>150</v>
      </c>
      <c r="F18" s="1">
        <f t="shared" si="0"/>
        <v>206.6</v>
      </c>
      <c r="G18" s="1">
        <v>15.3</v>
      </c>
      <c r="H18" s="1">
        <v>260</v>
      </c>
      <c r="I18" s="6">
        <f>+F18*H18</f>
        <v>53716</v>
      </c>
    </row>
    <row r="19" spans="2:9">
      <c r="B19" s="1" t="s">
        <v>25</v>
      </c>
      <c r="C19" s="1" t="s">
        <v>24</v>
      </c>
      <c r="D19" s="1">
        <v>47.89</v>
      </c>
      <c r="E19" s="1">
        <v>50</v>
      </c>
      <c r="F19" s="1">
        <f>+E19+D19-G19</f>
        <v>94.29</v>
      </c>
      <c r="G19" s="1">
        <v>3.6</v>
      </c>
      <c r="H19" s="1">
        <v>145</v>
      </c>
      <c r="I19" s="6">
        <f t="shared" ref="I19:I37" si="1">+H19*F19</f>
        <v>13672.050000000001</v>
      </c>
    </row>
    <row r="20" spans="2:9">
      <c r="B20" s="1" t="s">
        <v>26</v>
      </c>
      <c r="C20" s="1" t="s">
        <v>24</v>
      </c>
      <c r="D20" s="1">
        <v>49.49</v>
      </c>
      <c r="E20" s="1">
        <v>50</v>
      </c>
      <c r="F20" s="1">
        <f>+E20+D20-G20</f>
        <v>95.890000000000015</v>
      </c>
      <c r="G20" s="1">
        <v>3.6</v>
      </c>
      <c r="H20" s="1">
        <v>145</v>
      </c>
      <c r="I20" s="6">
        <f t="shared" si="1"/>
        <v>13904.050000000003</v>
      </c>
    </row>
    <row r="21" spans="2:9">
      <c r="B21" s="1" t="s">
        <v>27</v>
      </c>
      <c r="C21" s="1" t="s">
        <v>284</v>
      </c>
      <c r="D21" s="1">
        <v>16</v>
      </c>
      <c r="E21" s="1">
        <v>150</v>
      </c>
      <c r="F21" s="1">
        <f t="shared" si="0"/>
        <v>152</v>
      </c>
      <c r="G21" s="1">
        <v>14</v>
      </c>
      <c r="H21" s="1">
        <v>60.76</v>
      </c>
      <c r="I21" s="6">
        <f t="shared" si="1"/>
        <v>9235.52</v>
      </c>
    </row>
    <row r="22" spans="2:9">
      <c r="B22" s="1" t="s">
        <v>28</v>
      </c>
      <c r="C22" s="1" t="s">
        <v>284</v>
      </c>
      <c r="D22" s="1">
        <v>87</v>
      </c>
      <c r="E22" s="1">
        <v>150</v>
      </c>
      <c r="F22" s="1">
        <f t="shared" si="0"/>
        <v>232</v>
      </c>
      <c r="G22" s="1">
        <v>5</v>
      </c>
      <c r="H22" s="1">
        <v>60.76</v>
      </c>
      <c r="I22" s="6">
        <f t="shared" si="1"/>
        <v>14096.32</v>
      </c>
    </row>
    <row r="23" spans="2:9">
      <c r="B23" s="1" t="s">
        <v>29</v>
      </c>
      <c r="C23" s="1" t="s">
        <v>18</v>
      </c>
      <c r="D23" s="1">
        <v>34</v>
      </c>
      <c r="E23" s="1">
        <v>100</v>
      </c>
      <c r="F23" s="1">
        <f t="shared" si="0"/>
        <v>119</v>
      </c>
      <c r="G23" s="1">
        <v>15</v>
      </c>
      <c r="H23" s="1">
        <v>550</v>
      </c>
      <c r="I23" s="6">
        <f t="shared" si="1"/>
        <v>65450</v>
      </c>
    </row>
    <row r="24" spans="2:9">
      <c r="B24" s="1" t="s">
        <v>30</v>
      </c>
      <c r="C24" s="1" t="s">
        <v>24</v>
      </c>
      <c r="D24" s="1">
        <v>47.6</v>
      </c>
      <c r="E24" s="1">
        <v>30</v>
      </c>
      <c r="F24" s="1">
        <f t="shared" si="0"/>
        <v>75.5</v>
      </c>
      <c r="G24" s="1">
        <v>2.1</v>
      </c>
      <c r="H24" s="1">
        <v>300</v>
      </c>
      <c r="I24" s="6">
        <f t="shared" si="1"/>
        <v>22650</v>
      </c>
    </row>
    <row r="25" spans="2:9">
      <c r="B25" s="1" t="s">
        <v>31</v>
      </c>
      <c r="C25" s="1" t="s">
        <v>32</v>
      </c>
      <c r="D25" s="1">
        <v>31</v>
      </c>
      <c r="E25" s="1">
        <v>196</v>
      </c>
      <c r="F25" s="1">
        <f t="shared" si="0"/>
        <v>202</v>
      </c>
      <c r="G25" s="1">
        <v>25</v>
      </c>
      <c r="H25" s="1">
        <v>70.2</v>
      </c>
      <c r="I25" s="6">
        <f t="shared" si="1"/>
        <v>14180.400000000001</v>
      </c>
    </row>
    <row r="26" spans="2:9">
      <c r="B26" s="1" t="s">
        <v>33</v>
      </c>
      <c r="C26" s="1" t="s">
        <v>18</v>
      </c>
      <c r="D26" s="1">
        <v>61</v>
      </c>
      <c r="E26" s="1"/>
      <c r="F26" s="1">
        <f t="shared" si="0"/>
        <v>59</v>
      </c>
      <c r="G26" s="1">
        <v>2</v>
      </c>
      <c r="H26" s="1">
        <v>118.51</v>
      </c>
      <c r="I26" s="6">
        <f t="shared" si="1"/>
        <v>6992.09</v>
      </c>
    </row>
    <row r="27" spans="2:9">
      <c r="B27" s="1" t="s">
        <v>34</v>
      </c>
      <c r="C27" s="1" t="s">
        <v>18</v>
      </c>
      <c r="D27" s="1">
        <v>73</v>
      </c>
      <c r="E27" s="1"/>
      <c r="F27" s="1">
        <f t="shared" si="0"/>
        <v>68</v>
      </c>
      <c r="G27" s="1">
        <v>5</v>
      </c>
      <c r="H27" s="1">
        <v>142.63</v>
      </c>
      <c r="I27" s="6">
        <f t="shared" si="1"/>
        <v>9698.84</v>
      </c>
    </row>
    <row r="28" spans="2:9">
      <c r="B28" s="1" t="s">
        <v>35</v>
      </c>
      <c r="C28" s="1" t="s">
        <v>284</v>
      </c>
      <c r="D28" s="1">
        <v>7</v>
      </c>
      <c r="E28" s="1">
        <v>150</v>
      </c>
      <c r="F28" s="1">
        <f t="shared" si="0"/>
        <v>148</v>
      </c>
      <c r="G28" s="1">
        <v>9</v>
      </c>
      <c r="H28" s="1">
        <v>40.5</v>
      </c>
      <c r="I28" s="6">
        <f t="shared" si="1"/>
        <v>5994</v>
      </c>
    </row>
    <row r="29" spans="2:9">
      <c r="B29" s="1" t="s">
        <v>36</v>
      </c>
      <c r="C29" s="1" t="s">
        <v>18</v>
      </c>
      <c r="D29" s="1">
        <v>15</v>
      </c>
      <c r="E29" s="1">
        <v>50</v>
      </c>
      <c r="F29" s="1">
        <f t="shared" si="0"/>
        <v>50</v>
      </c>
      <c r="G29" s="1">
        <v>15</v>
      </c>
      <c r="H29" s="1">
        <v>500</v>
      </c>
      <c r="I29" s="6">
        <f t="shared" si="1"/>
        <v>25000</v>
      </c>
    </row>
    <row r="30" spans="2:9">
      <c r="B30" s="1" t="s">
        <v>37</v>
      </c>
      <c r="C30" s="1" t="s">
        <v>18</v>
      </c>
      <c r="D30" s="1">
        <v>0</v>
      </c>
      <c r="E30" s="1">
        <v>50</v>
      </c>
      <c r="F30" s="1">
        <f t="shared" si="0"/>
        <v>47</v>
      </c>
      <c r="G30" s="1">
        <v>3</v>
      </c>
      <c r="H30" s="1">
        <v>450</v>
      </c>
      <c r="I30" s="6">
        <f t="shared" si="1"/>
        <v>21150</v>
      </c>
    </row>
    <row r="31" spans="2:9">
      <c r="B31" s="1" t="s">
        <v>38</v>
      </c>
      <c r="C31" s="1" t="s">
        <v>18</v>
      </c>
      <c r="D31" s="1">
        <v>97</v>
      </c>
      <c r="E31" s="1"/>
      <c r="F31" s="1">
        <f t="shared" si="0"/>
        <v>94</v>
      </c>
      <c r="G31" s="1">
        <v>3</v>
      </c>
      <c r="H31" s="1">
        <v>26</v>
      </c>
      <c r="I31" s="6">
        <f t="shared" si="1"/>
        <v>2444</v>
      </c>
    </row>
    <row r="32" spans="2:9">
      <c r="B32" s="1" t="s">
        <v>39</v>
      </c>
      <c r="C32" s="1" t="s">
        <v>18</v>
      </c>
      <c r="D32" s="1">
        <v>49</v>
      </c>
      <c r="E32" s="1"/>
      <c r="F32" s="1">
        <f t="shared" si="0"/>
        <v>49</v>
      </c>
      <c r="G32" s="1"/>
      <c r="H32" s="1">
        <v>4.24</v>
      </c>
      <c r="I32" s="6">
        <f t="shared" si="1"/>
        <v>207.76000000000002</v>
      </c>
    </row>
    <row r="33" spans="2:9">
      <c r="B33" s="1" t="s">
        <v>261</v>
      </c>
      <c r="C33" s="1" t="s">
        <v>18</v>
      </c>
      <c r="D33" s="1">
        <v>167</v>
      </c>
      <c r="E33" s="1"/>
      <c r="F33" s="1">
        <f t="shared" si="0"/>
        <v>167</v>
      </c>
      <c r="G33" s="1"/>
      <c r="H33" s="1">
        <v>0</v>
      </c>
      <c r="I33" s="6">
        <f t="shared" si="1"/>
        <v>0</v>
      </c>
    </row>
    <row r="34" spans="2:9">
      <c r="B34" s="1" t="s">
        <v>40</v>
      </c>
      <c r="C34" s="1" t="s">
        <v>18</v>
      </c>
      <c r="D34" s="1">
        <v>58</v>
      </c>
      <c r="E34" s="1"/>
      <c r="F34" s="1">
        <f t="shared" si="0"/>
        <v>56</v>
      </c>
      <c r="G34" s="1">
        <v>2</v>
      </c>
      <c r="H34" s="1">
        <v>72.709999999999994</v>
      </c>
      <c r="I34" s="6">
        <f t="shared" si="1"/>
        <v>4071.7599999999998</v>
      </c>
    </row>
    <row r="35" spans="2:9">
      <c r="B35" s="1" t="s">
        <v>41</v>
      </c>
      <c r="C35" s="1" t="s">
        <v>18</v>
      </c>
      <c r="D35" s="1">
        <v>0</v>
      </c>
      <c r="E35" s="1"/>
      <c r="F35" s="1">
        <f t="shared" si="0"/>
        <v>0</v>
      </c>
      <c r="G35" s="1"/>
      <c r="H35" s="1">
        <v>233.05</v>
      </c>
      <c r="I35" s="6">
        <f t="shared" si="1"/>
        <v>0</v>
      </c>
    </row>
    <row r="36" spans="2:9">
      <c r="B36" s="4" t="s">
        <v>42</v>
      </c>
      <c r="C36" s="4" t="s">
        <v>18</v>
      </c>
      <c r="D36" s="4">
        <v>7</v>
      </c>
      <c r="E36" s="4">
        <v>150</v>
      </c>
      <c r="F36" s="4">
        <f t="shared" si="0"/>
        <v>144</v>
      </c>
      <c r="G36" s="4">
        <v>13</v>
      </c>
      <c r="H36" s="4">
        <v>600</v>
      </c>
      <c r="I36" s="6">
        <f t="shared" si="1"/>
        <v>86400</v>
      </c>
    </row>
    <row r="37" spans="2:9">
      <c r="B37" s="1" t="s">
        <v>43</v>
      </c>
      <c r="C37" s="1" t="s">
        <v>18</v>
      </c>
      <c r="D37" s="1">
        <v>3700</v>
      </c>
      <c r="E37" s="1"/>
      <c r="F37" s="1">
        <f t="shared" si="0"/>
        <v>3400</v>
      </c>
      <c r="G37" s="1">
        <v>300</v>
      </c>
      <c r="H37" s="1">
        <v>4.5999999999999996</v>
      </c>
      <c r="I37" s="6">
        <f t="shared" si="1"/>
        <v>15639.999999999998</v>
      </c>
    </row>
    <row r="38" spans="2:9">
      <c r="B38" s="1" t="s">
        <v>44</v>
      </c>
      <c r="C38" s="1" t="s">
        <v>18</v>
      </c>
      <c r="D38" s="1">
        <v>0</v>
      </c>
      <c r="E38" s="1"/>
      <c r="F38" s="1">
        <f t="shared" ref="F38:F73" si="2">+D38+E38-G38</f>
        <v>0</v>
      </c>
      <c r="G38" s="1"/>
      <c r="H38" s="1">
        <v>140</v>
      </c>
      <c r="I38" s="6">
        <f t="shared" ref="I38:I72" si="3">+H38*F38</f>
        <v>0</v>
      </c>
    </row>
    <row r="39" spans="2:9">
      <c r="B39" s="1" t="s">
        <v>45</v>
      </c>
      <c r="C39" s="1" t="s">
        <v>18</v>
      </c>
      <c r="D39" s="1">
        <v>0</v>
      </c>
      <c r="E39" s="1"/>
      <c r="F39" s="1">
        <f t="shared" si="2"/>
        <v>0</v>
      </c>
      <c r="G39" s="1"/>
      <c r="H39" s="1">
        <v>1000</v>
      </c>
      <c r="I39" s="6">
        <f t="shared" si="3"/>
        <v>0</v>
      </c>
    </row>
    <row r="40" spans="2:9">
      <c r="B40" s="1" t="s">
        <v>46</v>
      </c>
      <c r="C40" s="1" t="s">
        <v>18</v>
      </c>
      <c r="D40" s="1">
        <v>0</v>
      </c>
      <c r="E40" s="1"/>
      <c r="F40" s="1">
        <f t="shared" si="2"/>
        <v>0</v>
      </c>
      <c r="G40" s="1"/>
      <c r="H40" s="1">
        <v>169</v>
      </c>
      <c r="I40" s="6">
        <f t="shared" si="3"/>
        <v>0</v>
      </c>
    </row>
    <row r="41" spans="2:9">
      <c r="B41" s="1" t="s">
        <v>47</v>
      </c>
      <c r="C41" s="1" t="s">
        <v>24</v>
      </c>
      <c r="D41" s="1">
        <v>0</v>
      </c>
      <c r="E41" s="1">
        <v>30</v>
      </c>
      <c r="F41" s="1">
        <f t="shared" si="2"/>
        <v>29</v>
      </c>
      <c r="G41" s="1">
        <v>1</v>
      </c>
      <c r="H41" s="1">
        <v>390</v>
      </c>
      <c r="I41" s="6">
        <f>+H41*F41</f>
        <v>11310</v>
      </c>
    </row>
    <row r="42" spans="2:9">
      <c r="B42" s="1" t="s">
        <v>48</v>
      </c>
      <c r="C42" s="1" t="s">
        <v>49</v>
      </c>
      <c r="D42" s="1">
        <v>0</v>
      </c>
      <c r="E42" s="1">
        <v>30</v>
      </c>
      <c r="F42" s="1">
        <f t="shared" si="2"/>
        <v>29.6</v>
      </c>
      <c r="G42" s="1">
        <v>0.4</v>
      </c>
      <c r="H42" s="1">
        <v>390</v>
      </c>
      <c r="I42" s="6">
        <f>+H42*F42</f>
        <v>11544</v>
      </c>
    </row>
    <row r="43" spans="2:9">
      <c r="B43" s="1" t="s">
        <v>50</v>
      </c>
      <c r="C43" s="1" t="s">
        <v>24</v>
      </c>
      <c r="D43" s="1">
        <v>0</v>
      </c>
      <c r="E43" s="1"/>
      <c r="F43" s="1"/>
      <c r="G43" s="1"/>
      <c r="H43" s="1">
        <v>390</v>
      </c>
      <c r="I43" s="6">
        <f t="shared" si="3"/>
        <v>0</v>
      </c>
    </row>
    <row r="44" spans="2:9">
      <c r="B44" s="1" t="s">
        <v>51</v>
      </c>
      <c r="C44" s="1" t="s">
        <v>49</v>
      </c>
      <c r="D44" s="1">
        <v>0</v>
      </c>
      <c r="E44" s="1">
        <v>30</v>
      </c>
      <c r="F44" s="1">
        <f t="shared" si="2"/>
        <v>29.8</v>
      </c>
      <c r="G44" s="1">
        <v>0.2</v>
      </c>
      <c r="H44" s="1">
        <v>388.83</v>
      </c>
      <c r="I44" s="6">
        <f t="shared" si="3"/>
        <v>11587.134</v>
      </c>
    </row>
    <row r="45" spans="2:9">
      <c r="B45" s="1" t="s">
        <v>52</v>
      </c>
      <c r="C45" s="1" t="s">
        <v>18</v>
      </c>
      <c r="D45" s="1">
        <v>77</v>
      </c>
      <c r="E45" s="1"/>
      <c r="F45" s="1">
        <f t="shared" si="2"/>
        <v>65</v>
      </c>
      <c r="G45" s="1">
        <v>12</v>
      </c>
      <c r="H45" s="1">
        <v>627.6</v>
      </c>
      <c r="I45" s="6">
        <f t="shared" si="3"/>
        <v>40794</v>
      </c>
    </row>
    <row r="46" spans="2:9">
      <c r="B46" s="1" t="s">
        <v>53</v>
      </c>
      <c r="C46" s="1" t="s">
        <v>18</v>
      </c>
      <c r="D46" s="1">
        <v>78</v>
      </c>
      <c r="E46" s="1"/>
      <c r="F46" s="1">
        <f t="shared" si="2"/>
        <v>75</v>
      </c>
      <c r="G46" s="1">
        <v>3</v>
      </c>
      <c r="H46" s="1">
        <v>627.6</v>
      </c>
      <c r="I46" s="6">
        <f t="shared" si="3"/>
        <v>47070</v>
      </c>
    </row>
    <row r="47" spans="2:9">
      <c r="B47" s="1" t="s">
        <v>54</v>
      </c>
      <c r="C47" s="1" t="s">
        <v>18</v>
      </c>
      <c r="D47" s="1">
        <v>74</v>
      </c>
      <c r="E47" s="1"/>
      <c r="F47" s="1">
        <f t="shared" si="2"/>
        <v>72</v>
      </c>
      <c r="G47" s="1">
        <v>2</v>
      </c>
      <c r="H47" s="1">
        <v>627.6</v>
      </c>
      <c r="I47" s="6">
        <f t="shared" si="3"/>
        <v>45187.200000000004</v>
      </c>
    </row>
    <row r="48" spans="2:9">
      <c r="B48" s="1" t="s">
        <v>55</v>
      </c>
      <c r="C48" s="1" t="s">
        <v>18</v>
      </c>
      <c r="D48" s="1">
        <v>83</v>
      </c>
      <c r="E48" s="1"/>
      <c r="F48" s="1">
        <f t="shared" si="2"/>
        <v>80</v>
      </c>
      <c r="G48" s="1">
        <v>3</v>
      </c>
      <c r="H48" s="1">
        <v>627.6</v>
      </c>
      <c r="I48" s="6">
        <f t="shared" si="3"/>
        <v>50208</v>
      </c>
    </row>
    <row r="49" spans="2:9">
      <c r="B49" s="1" t="s">
        <v>56</v>
      </c>
      <c r="C49" s="1" t="s">
        <v>18</v>
      </c>
      <c r="D49" s="1">
        <v>151</v>
      </c>
      <c r="E49" s="1"/>
      <c r="F49" s="1">
        <f t="shared" si="2"/>
        <v>149</v>
      </c>
      <c r="G49" s="1">
        <v>2</v>
      </c>
      <c r="H49" s="1">
        <v>153.4</v>
      </c>
      <c r="I49" s="6">
        <f t="shared" si="3"/>
        <v>22856.600000000002</v>
      </c>
    </row>
    <row r="50" spans="2:9">
      <c r="B50" s="1" t="s">
        <v>57</v>
      </c>
      <c r="C50" s="1" t="s">
        <v>18</v>
      </c>
      <c r="D50" s="1">
        <v>27</v>
      </c>
      <c r="E50" s="1"/>
      <c r="F50" s="1">
        <f t="shared" si="2"/>
        <v>27</v>
      </c>
      <c r="G50" s="1"/>
      <c r="H50" s="1">
        <v>150</v>
      </c>
      <c r="I50" s="6">
        <f t="shared" si="3"/>
        <v>4050</v>
      </c>
    </row>
    <row r="51" spans="2:9">
      <c r="B51" s="4" t="s">
        <v>58</v>
      </c>
      <c r="C51" s="4" t="s">
        <v>59</v>
      </c>
      <c r="D51" s="4">
        <v>260</v>
      </c>
      <c r="E51" s="4"/>
      <c r="F51" s="4">
        <f t="shared" si="2"/>
        <v>83</v>
      </c>
      <c r="G51" s="4">
        <v>177</v>
      </c>
      <c r="H51" s="4">
        <v>612.91999999999996</v>
      </c>
      <c r="I51" s="6">
        <f t="shared" si="3"/>
        <v>50872.359999999993</v>
      </c>
    </row>
    <row r="52" spans="2:9">
      <c r="B52" s="1" t="s">
        <v>60</v>
      </c>
      <c r="C52" s="1" t="s">
        <v>59</v>
      </c>
      <c r="D52" s="1">
        <v>225</v>
      </c>
      <c r="E52" s="1"/>
      <c r="F52" s="1">
        <f t="shared" si="2"/>
        <v>222</v>
      </c>
      <c r="G52" s="1">
        <v>3</v>
      </c>
      <c r="H52" s="1">
        <v>422.15</v>
      </c>
      <c r="I52" s="6">
        <f t="shared" si="3"/>
        <v>93717.299999999988</v>
      </c>
    </row>
    <row r="53" spans="2:9">
      <c r="B53" s="1" t="s">
        <v>61</v>
      </c>
      <c r="C53" s="1" t="s">
        <v>18</v>
      </c>
      <c r="D53" s="1">
        <v>79</v>
      </c>
      <c r="E53" s="1"/>
      <c r="F53" s="1">
        <f t="shared" si="2"/>
        <v>79</v>
      </c>
      <c r="G53" s="1"/>
      <c r="H53" s="1">
        <v>55.08</v>
      </c>
      <c r="I53" s="6">
        <f t="shared" si="3"/>
        <v>4351.32</v>
      </c>
    </row>
    <row r="54" spans="2:9">
      <c r="B54" s="1" t="s">
        <v>62</v>
      </c>
      <c r="C54" s="1" t="s">
        <v>63</v>
      </c>
      <c r="D54" s="1">
        <v>0</v>
      </c>
      <c r="E54" s="1">
        <v>100</v>
      </c>
      <c r="F54" s="1">
        <f t="shared" si="2"/>
        <v>100</v>
      </c>
      <c r="G54" s="1"/>
      <c r="H54" s="1">
        <v>450</v>
      </c>
      <c r="I54" s="6">
        <f t="shared" si="3"/>
        <v>45000</v>
      </c>
    </row>
    <row r="55" spans="2:9">
      <c r="B55" s="1" t="s">
        <v>64</v>
      </c>
      <c r="C55" s="1" t="s">
        <v>18</v>
      </c>
      <c r="D55" s="1">
        <v>52</v>
      </c>
      <c r="E55" s="1"/>
      <c r="F55" s="1">
        <f t="shared" si="2"/>
        <v>50</v>
      </c>
      <c r="G55" s="1">
        <v>2</v>
      </c>
      <c r="H55" s="1">
        <v>1500</v>
      </c>
      <c r="I55" s="6">
        <f t="shared" si="3"/>
        <v>75000</v>
      </c>
    </row>
    <row r="56" spans="2:9">
      <c r="B56" s="1" t="s">
        <v>291</v>
      </c>
      <c r="C56" s="1" t="s">
        <v>65</v>
      </c>
      <c r="D56" s="1">
        <v>0</v>
      </c>
      <c r="E56" s="1">
        <v>200</v>
      </c>
      <c r="F56" s="1">
        <f t="shared" si="2"/>
        <v>200</v>
      </c>
      <c r="G56" s="1"/>
      <c r="H56" s="1">
        <v>225</v>
      </c>
      <c r="I56" s="6">
        <f>+F56*H56</f>
        <v>45000</v>
      </c>
    </row>
    <row r="57" spans="2:9">
      <c r="B57" s="1" t="s">
        <v>66</v>
      </c>
      <c r="C57" s="1" t="s">
        <v>63</v>
      </c>
      <c r="D57" s="1">
        <v>33</v>
      </c>
      <c r="E57" s="1"/>
      <c r="F57" s="1">
        <f t="shared" si="2"/>
        <v>31</v>
      </c>
      <c r="G57" s="1">
        <v>2</v>
      </c>
      <c r="H57" s="1">
        <v>214.41</v>
      </c>
      <c r="I57" s="6">
        <f>+F57*H57</f>
        <v>6646.71</v>
      </c>
    </row>
    <row r="58" spans="2:9">
      <c r="B58" s="1" t="s">
        <v>67</v>
      </c>
      <c r="C58" s="1" t="s">
        <v>18</v>
      </c>
      <c r="D58" s="1">
        <v>0</v>
      </c>
      <c r="E58" s="1"/>
      <c r="F58" s="1">
        <f t="shared" si="2"/>
        <v>0</v>
      </c>
      <c r="G58" s="1"/>
      <c r="H58" s="1">
        <v>46.61</v>
      </c>
      <c r="I58" s="6">
        <f>+H58*F58</f>
        <v>0</v>
      </c>
    </row>
    <row r="59" spans="2:9">
      <c r="B59" s="1" t="s">
        <v>68</v>
      </c>
      <c r="C59" s="1" t="s">
        <v>18</v>
      </c>
      <c r="D59" s="1">
        <v>60</v>
      </c>
      <c r="E59" s="1"/>
      <c r="F59" s="1">
        <f t="shared" si="2"/>
        <v>53</v>
      </c>
      <c r="G59" s="1">
        <v>7</v>
      </c>
      <c r="H59" s="1">
        <v>1490</v>
      </c>
      <c r="I59" s="6">
        <f t="shared" si="3"/>
        <v>78970</v>
      </c>
    </row>
    <row r="60" spans="2:9">
      <c r="B60" s="1" t="s">
        <v>69</v>
      </c>
      <c r="C60" s="1" t="s">
        <v>70</v>
      </c>
      <c r="D60" s="1">
        <v>64</v>
      </c>
      <c r="E60" s="1"/>
      <c r="F60" s="1">
        <f t="shared" si="2"/>
        <v>59</v>
      </c>
      <c r="G60" s="1">
        <v>5</v>
      </c>
      <c r="H60" s="1">
        <v>139.80000000000001</v>
      </c>
      <c r="I60" s="6">
        <f t="shared" si="3"/>
        <v>8248.2000000000007</v>
      </c>
    </row>
    <row r="61" spans="2:9">
      <c r="B61" s="4" t="s">
        <v>71</v>
      </c>
      <c r="C61" s="4" t="s">
        <v>63</v>
      </c>
      <c r="D61" s="4">
        <v>0</v>
      </c>
      <c r="E61" s="4">
        <v>200</v>
      </c>
      <c r="F61" s="4">
        <f t="shared" si="2"/>
        <v>197</v>
      </c>
      <c r="G61" s="4">
        <v>3</v>
      </c>
      <c r="H61" s="4">
        <v>165.2</v>
      </c>
      <c r="I61" s="6">
        <f t="shared" si="3"/>
        <v>32544.399999999998</v>
      </c>
    </row>
    <row r="62" spans="2:9">
      <c r="B62" s="1" t="s">
        <v>72</v>
      </c>
      <c r="C62" s="1" t="s">
        <v>18</v>
      </c>
      <c r="D62" s="1">
        <v>63</v>
      </c>
      <c r="E62" s="1"/>
      <c r="F62" s="1">
        <f t="shared" si="2"/>
        <v>63</v>
      </c>
      <c r="G62" s="1"/>
      <c r="H62" s="1">
        <v>461.44</v>
      </c>
      <c r="I62" s="6">
        <f t="shared" si="3"/>
        <v>29070.720000000001</v>
      </c>
    </row>
    <row r="63" spans="2:9">
      <c r="B63" s="1" t="s">
        <v>73</v>
      </c>
      <c r="C63" s="1" t="s">
        <v>18</v>
      </c>
      <c r="D63" s="1">
        <v>0</v>
      </c>
      <c r="E63" s="1"/>
      <c r="F63" s="1">
        <f t="shared" si="2"/>
        <v>0</v>
      </c>
      <c r="G63" s="1"/>
      <c r="H63" s="1">
        <v>0</v>
      </c>
      <c r="I63" s="6">
        <f t="shared" si="3"/>
        <v>0</v>
      </c>
    </row>
    <row r="64" spans="2:9">
      <c r="B64" s="1" t="s">
        <v>74</v>
      </c>
      <c r="C64" s="1" t="s">
        <v>70</v>
      </c>
      <c r="D64" s="1">
        <v>119</v>
      </c>
      <c r="E64" s="1"/>
      <c r="F64" s="1">
        <f t="shared" si="2"/>
        <v>77</v>
      </c>
      <c r="G64" s="1">
        <v>42</v>
      </c>
      <c r="H64" s="1">
        <v>785</v>
      </c>
      <c r="I64" s="6">
        <f t="shared" si="3"/>
        <v>60445</v>
      </c>
    </row>
    <row r="65" spans="2:9">
      <c r="B65" s="1" t="s">
        <v>262</v>
      </c>
      <c r="C65" s="1" t="s">
        <v>70</v>
      </c>
      <c r="D65" s="1">
        <v>146</v>
      </c>
      <c r="E65" s="1"/>
      <c r="F65" s="1">
        <f t="shared" si="2"/>
        <v>145</v>
      </c>
      <c r="G65" s="1">
        <v>1</v>
      </c>
      <c r="H65" s="1"/>
      <c r="I65" s="6"/>
    </row>
    <row r="66" spans="2:9">
      <c r="B66" s="1" t="s">
        <v>75</v>
      </c>
      <c r="C66" s="1" t="s">
        <v>18</v>
      </c>
      <c r="D66" s="1">
        <v>168</v>
      </c>
      <c r="E66" s="1"/>
      <c r="F66" s="1">
        <f t="shared" si="2"/>
        <v>168</v>
      </c>
      <c r="G66" s="1"/>
      <c r="H66" s="1">
        <v>382.32</v>
      </c>
      <c r="I66" s="6">
        <f t="shared" si="3"/>
        <v>64229.760000000002</v>
      </c>
    </row>
    <row r="67" spans="2:9">
      <c r="B67" s="1" t="s">
        <v>76</v>
      </c>
      <c r="C67" s="1" t="s">
        <v>70</v>
      </c>
      <c r="D67" s="1">
        <v>38</v>
      </c>
      <c r="E67" s="1"/>
      <c r="F67" s="1">
        <f t="shared" si="2"/>
        <v>38</v>
      </c>
      <c r="G67" s="1"/>
      <c r="H67" s="1">
        <v>565</v>
      </c>
      <c r="I67" s="6">
        <f t="shared" si="3"/>
        <v>21470</v>
      </c>
    </row>
    <row r="68" spans="2:9">
      <c r="B68" s="1" t="s">
        <v>77</v>
      </c>
      <c r="C68" s="1" t="s">
        <v>70</v>
      </c>
      <c r="D68" s="1">
        <v>27</v>
      </c>
      <c r="E68" s="1"/>
      <c r="F68" s="1">
        <f t="shared" si="2"/>
        <v>27</v>
      </c>
      <c r="G68" s="1"/>
      <c r="H68" s="1">
        <v>565</v>
      </c>
      <c r="I68" s="6">
        <f t="shared" ref="I68" si="4">+H68*F68</f>
        <v>15255</v>
      </c>
    </row>
    <row r="69" spans="2:9">
      <c r="B69" s="1" t="s">
        <v>78</v>
      </c>
      <c r="C69" s="1" t="s">
        <v>70</v>
      </c>
      <c r="D69" s="1">
        <v>12</v>
      </c>
      <c r="E69" s="1"/>
      <c r="F69" s="1">
        <f t="shared" si="2"/>
        <v>11</v>
      </c>
      <c r="G69" s="1">
        <v>1</v>
      </c>
      <c r="H69" s="1">
        <v>565</v>
      </c>
      <c r="I69" s="6">
        <f t="shared" ref="I69:I71" si="5">+H69*F69</f>
        <v>6215</v>
      </c>
    </row>
    <row r="70" spans="2:9">
      <c r="B70" s="1" t="s">
        <v>79</v>
      </c>
      <c r="C70" s="1" t="s">
        <v>18</v>
      </c>
      <c r="D70" s="1">
        <v>0</v>
      </c>
      <c r="E70" s="1"/>
      <c r="F70" s="1">
        <f t="shared" si="2"/>
        <v>0</v>
      </c>
      <c r="G70" s="1"/>
      <c r="H70" s="1">
        <v>13.74</v>
      </c>
      <c r="I70" s="6">
        <f t="shared" si="5"/>
        <v>0</v>
      </c>
    </row>
    <row r="71" spans="2:9">
      <c r="B71" s="1" t="s">
        <v>80</v>
      </c>
      <c r="C71" s="1" t="s">
        <v>18</v>
      </c>
      <c r="D71" s="1">
        <v>0</v>
      </c>
      <c r="E71" s="1"/>
      <c r="F71" s="1">
        <f t="shared" si="2"/>
        <v>0</v>
      </c>
      <c r="G71" s="1"/>
      <c r="H71" s="1">
        <v>17.46</v>
      </c>
      <c r="I71" s="6">
        <f t="shared" si="5"/>
        <v>0</v>
      </c>
    </row>
    <row r="72" spans="2:9">
      <c r="B72" s="1" t="s">
        <v>81</v>
      </c>
      <c r="C72" s="1" t="s">
        <v>18</v>
      </c>
      <c r="D72" s="1">
        <v>0</v>
      </c>
      <c r="E72" s="1"/>
      <c r="F72" s="1">
        <f t="shared" si="2"/>
        <v>0</v>
      </c>
      <c r="G72" s="1"/>
      <c r="H72" s="1">
        <v>80</v>
      </c>
      <c r="I72" s="6">
        <f t="shared" si="3"/>
        <v>0</v>
      </c>
    </row>
    <row r="73" spans="2:9">
      <c r="B73" s="1" t="s">
        <v>82</v>
      </c>
      <c r="C73" s="1" t="s">
        <v>65</v>
      </c>
      <c r="D73" s="1">
        <v>185</v>
      </c>
      <c r="E73" s="1"/>
      <c r="F73" s="1">
        <f t="shared" si="2"/>
        <v>185</v>
      </c>
      <c r="G73" s="1"/>
      <c r="H73" s="1">
        <v>115.18</v>
      </c>
      <c r="I73" s="6">
        <f>+F73*H73</f>
        <v>21308.300000000003</v>
      </c>
    </row>
    <row r="74" spans="2:9">
      <c r="B74" s="1" t="s">
        <v>83</v>
      </c>
      <c r="C74" s="1"/>
      <c r="D74" s="1"/>
      <c r="E74" s="1"/>
      <c r="F74" s="1"/>
      <c r="G74" s="1"/>
      <c r="H74" s="1"/>
      <c r="I74" s="12">
        <f>SUM(I13:I73)</f>
        <v>1391274.794</v>
      </c>
    </row>
    <row r="76" spans="2:9">
      <c r="B76" s="3" t="s">
        <v>84</v>
      </c>
      <c r="H76" s="3" t="s">
        <v>85</v>
      </c>
      <c r="I76" s="3"/>
    </row>
    <row r="77" spans="2:9">
      <c r="B77" t="s">
        <v>86</v>
      </c>
      <c r="H77" t="s">
        <v>87</v>
      </c>
    </row>
    <row r="78" spans="2:9">
      <c r="C78" s="3" t="s">
        <v>88</v>
      </c>
      <c r="D78" s="3"/>
      <c r="E78" s="3"/>
    </row>
    <row r="79" spans="2:9">
      <c r="C79" t="s">
        <v>89</v>
      </c>
    </row>
    <row r="80" spans="2:9">
      <c r="B80" s="22"/>
      <c r="C80" s="22"/>
    </row>
  </sheetData>
  <mergeCells count="6">
    <mergeCell ref="I6:I9"/>
    <mergeCell ref="G6:H6"/>
    <mergeCell ref="B80:C80"/>
    <mergeCell ref="B11:B12"/>
    <mergeCell ref="C11:C12"/>
    <mergeCell ref="E11:E12"/>
  </mergeCells>
  <pageMargins left="0.7" right="0.7" top="0.75" bottom="0.75" header="0.3" footer="0.3"/>
  <pageSetup scale="59" orientation="portrait" r:id="rId1"/>
  <rowBreaks count="1" manualBreakCount="1">
    <brk id="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6:N141"/>
  <sheetViews>
    <sheetView topLeftCell="A100" zoomScaleNormal="100" zoomScaleSheetLayoutView="184" workbookViewId="0">
      <selection activeCell="I14" sqref="I14:I134"/>
    </sheetView>
  </sheetViews>
  <sheetFormatPr baseColWidth="10" defaultColWidth="11.42578125" defaultRowHeight="15"/>
  <cols>
    <col min="1" max="1" width="6" customWidth="1"/>
    <col min="2" max="2" width="32.7109375" customWidth="1"/>
    <col min="3" max="3" width="14.140625" customWidth="1"/>
    <col min="7" max="7" width="13.140625" customWidth="1"/>
    <col min="9" max="9" width="16.140625" customWidth="1"/>
  </cols>
  <sheetData>
    <row r="6" spans="2:14" ht="23.25">
      <c r="B6" t="s">
        <v>90</v>
      </c>
      <c r="C6" s="8"/>
      <c r="D6" s="8"/>
      <c r="E6" s="8"/>
      <c r="F6" s="8"/>
    </row>
    <row r="7" spans="2:14">
      <c r="B7" s="1"/>
      <c r="C7" s="1"/>
      <c r="D7" s="1"/>
      <c r="E7" s="1"/>
      <c r="F7" s="1"/>
      <c r="G7" s="20" t="s">
        <v>288</v>
      </c>
      <c r="H7" s="20"/>
      <c r="I7" s="19"/>
    </row>
    <row r="8" spans="2:14">
      <c r="B8" s="1" t="s">
        <v>91</v>
      </c>
      <c r="C8" s="1"/>
      <c r="D8" s="1"/>
      <c r="E8" s="1"/>
      <c r="F8" s="1"/>
      <c r="G8" s="1" t="s">
        <v>92</v>
      </c>
      <c r="H8" s="1"/>
      <c r="I8" s="19"/>
    </row>
    <row r="9" spans="2:14">
      <c r="B9" s="9" t="s">
        <v>2</v>
      </c>
      <c r="C9" s="1"/>
      <c r="D9" s="1"/>
      <c r="E9" s="1"/>
      <c r="F9" s="1"/>
      <c r="G9" s="1"/>
      <c r="H9" s="1"/>
      <c r="I9" s="19"/>
    </row>
    <row r="10" spans="2:14">
      <c r="B10" s="16" t="s">
        <v>3</v>
      </c>
      <c r="C10" s="16" t="s">
        <v>4</v>
      </c>
      <c r="D10" s="16"/>
      <c r="E10" s="16" t="s">
        <v>5</v>
      </c>
      <c r="F10" s="16" t="s">
        <v>289</v>
      </c>
      <c r="G10" s="16" t="s">
        <v>290</v>
      </c>
      <c r="H10" s="16"/>
      <c r="I10" s="19"/>
    </row>
    <row r="11" spans="2:14">
      <c r="B11" s="11"/>
      <c r="C11" s="11"/>
      <c r="D11" s="11"/>
      <c r="E11" s="11"/>
      <c r="F11" s="11"/>
      <c r="G11" s="11" t="s">
        <v>6</v>
      </c>
      <c r="H11" s="11"/>
      <c r="I11" s="11" t="s">
        <v>7</v>
      </c>
    </row>
    <row r="12" spans="2:14">
      <c r="B12" s="24" t="s">
        <v>8</v>
      </c>
      <c r="C12" s="24" t="s">
        <v>9</v>
      </c>
      <c r="D12" s="11" t="s">
        <v>10</v>
      </c>
      <c r="E12" s="24" t="s">
        <v>11</v>
      </c>
      <c r="F12" s="11" t="s">
        <v>10</v>
      </c>
      <c r="G12" s="11" t="s">
        <v>12</v>
      </c>
      <c r="H12" s="11" t="s">
        <v>7</v>
      </c>
      <c r="I12" s="11" t="s">
        <v>6</v>
      </c>
    </row>
    <row r="13" spans="2:14">
      <c r="B13" s="24"/>
      <c r="C13" s="24"/>
      <c r="D13" s="11" t="s">
        <v>93</v>
      </c>
      <c r="E13" s="24"/>
      <c r="F13" s="11" t="s">
        <v>14</v>
      </c>
      <c r="G13" s="11" t="s">
        <v>15</v>
      </c>
      <c r="H13" s="11" t="s">
        <v>16</v>
      </c>
      <c r="I13" s="11"/>
    </row>
    <row r="14" spans="2:14">
      <c r="B14" s="1" t="s">
        <v>94</v>
      </c>
      <c r="C14" s="1" t="s">
        <v>18</v>
      </c>
      <c r="D14" s="1">
        <v>0</v>
      </c>
      <c r="E14" s="1"/>
      <c r="F14" s="1">
        <f t="shared" ref="F14:F28" si="0">+D14+E14-G14</f>
        <v>0</v>
      </c>
      <c r="G14" s="1"/>
      <c r="H14" s="1">
        <v>0</v>
      </c>
      <c r="I14" s="1">
        <v>0</v>
      </c>
      <c r="N14" s="7"/>
    </row>
    <row r="15" spans="2:14">
      <c r="B15" s="1" t="s">
        <v>250</v>
      </c>
      <c r="C15" s="1" t="s">
        <v>18</v>
      </c>
      <c r="D15" s="1">
        <v>5</v>
      </c>
      <c r="E15" s="1"/>
      <c r="F15" s="1">
        <f t="shared" si="0"/>
        <v>5</v>
      </c>
      <c r="G15" s="1"/>
      <c r="H15" s="5">
        <v>0</v>
      </c>
      <c r="I15" s="5">
        <v>0</v>
      </c>
    </row>
    <row r="16" spans="2:14">
      <c r="B16" s="1" t="s">
        <v>95</v>
      </c>
      <c r="C16" s="1" t="s">
        <v>65</v>
      </c>
      <c r="D16" s="1">
        <v>1</v>
      </c>
      <c r="E16" s="1"/>
      <c r="F16" s="1">
        <f t="shared" si="0"/>
        <v>1</v>
      </c>
      <c r="G16" s="1"/>
      <c r="H16" s="5">
        <v>0</v>
      </c>
      <c r="I16" s="5">
        <v>0</v>
      </c>
    </row>
    <row r="17" spans="2:9">
      <c r="B17" s="1" t="s">
        <v>96</v>
      </c>
      <c r="C17" s="1" t="s">
        <v>18</v>
      </c>
      <c r="D17" s="1">
        <v>0</v>
      </c>
      <c r="E17" s="1"/>
      <c r="F17" s="1">
        <f t="shared" si="0"/>
        <v>0</v>
      </c>
      <c r="G17" s="1"/>
      <c r="H17" s="1">
        <v>1600</v>
      </c>
      <c r="I17" s="1">
        <f t="shared" ref="I17:I28" si="1">+H17*F17</f>
        <v>0</v>
      </c>
    </row>
    <row r="18" spans="2:9">
      <c r="B18" s="1" t="s">
        <v>97</v>
      </c>
      <c r="C18" s="1" t="s">
        <v>18</v>
      </c>
      <c r="D18" s="1">
        <v>0</v>
      </c>
      <c r="E18" s="1"/>
      <c r="F18" s="1">
        <f t="shared" si="0"/>
        <v>0</v>
      </c>
      <c r="G18" s="1"/>
      <c r="H18" s="1">
        <v>1600</v>
      </c>
      <c r="I18" s="1">
        <f t="shared" si="1"/>
        <v>0</v>
      </c>
    </row>
    <row r="19" spans="2:9">
      <c r="B19" s="1" t="s">
        <v>98</v>
      </c>
      <c r="C19" s="1" t="s">
        <v>18</v>
      </c>
      <c r="D19" s="1">
        <v>0</v>
      </c>
      <c r="E19" s="1"/>
      <c r="F19" s="1">
        <f t="shared" si="0"/>
        <v>0</v>
      </c>
      <c r="G19" s="1"/>
      <c r="H19" s="1">
        <v>1550</v>
      </c>
      <c r="I19" s="1">
        <f t="shared" si="1"/>
        <v>0</v>
      </c>
    </row>
    <row r="20" spans="2:9">
      <c r="B20" s="1" t="s">
        <v>99</v>
      </c>
      <c r="C20" s="1" t="s">
        <v>18</v>
      </c>
      <c r="D20" s="1">
        <v>1</v>
      </c>
      <c r="E20" s="1"/>
      <c r="F20" s="1">
        <f t="shared" si="0"/>
        <v>1</v>
      </c>
      <c r="G20" s="1"/>
      <c r="H20" s="1">
        <v>950</v>
      </c>
      <c r="I20" s="6">
        <f t="shared" si="1"/>
        <v>950</v>
      </c>
    </row>
    <row r="21" spans="2:9">
      <c r="B21" s="1" t="s">
        <v>100</v>
      </c>
      <c r="C21" s="1" t="s">
        <v>18</v>
      </c>
      <c r="D21" s="1">
        <v>0</v>
      </c>
      <c r="E21" s="1"/>
      <c r="F21" s="1">
        <f t="shared" si="0"/>
        <v>0</v>
      </c>
      <c r="G21" s="1"/>
      <c r="H21" s="1">
        <v>1400</v>
      </c>
      <c r="I21" s="1">
        <f t="shared" si="1"/>
        <v>0</v>
      </c>
    </row>
    <row r="22" spans="2:9">
      <c r="B22" s="1" t="s">
        <v>101</v>
      </c>
      <c r="C22" s="1" t="s">
        <v>18</v>
      </c>
      <c r="D22" s="1">
        <v>1</v>
      </c>
      <c r="E22" s="1"/>
      <c r="F22" s="1">
        <f t="shared" si="0"/>
        <v>1</v>
      </c>
      <c r="G22" s="1"/>
      <c r="H22" s="1">
        <v>1220</v>
      </c>
      <c r="I22" s="6">
        <f t="shared" si="1"/>
        <v>1220</v>
      </c>
    </row>
    <row r="23" spans="2:9">
      <c r="B23" s="1" t="s">
        <v>102</v>
      </c>
      <c r="C23" s="1" t="s">
        <v>18</v>
      </c>
      <c r="D23" s="1">
        <v>2</v>
      </c>
      <c r="E23" s="1"/>
      <c r="F23" s="1">
        <f t="shared" si="0"/>
        <v>2</v>
      </c>
      <c r="G23" s="1"/>
      <c r="H23" s="1">
        <v>1700</v>
      </c>
      <c r="I23" s="6">
        <f t="shared" si="1"/>
        <v>3400</v>
      </c>
    </row>
    <row r="24" spans="2:9">
      <c r="B24" s="1" t="s">
        <v>103</v>
      </c>
      <c r="C24" s="1" t="s">
        <v>18</v>
      </c>
      <c r="D24" s="1">
        <v>0</v>
      </c>
      <c r="E24" s="1"/>
      <c r="F24" s="1">
        <f t="shared" si="0"/>
        <v>0</v>
      </c>
      <c r="G24" s="1"/>
      <c r="H24" s="1">
        <v>0</v>
      </c>
      <c r="I24" s="6">
        <f t="shared" si="1"/>
        <v>0</v>
      </c>
    </row>
    <row r="25" spans="2:9">
      <c r="B25" s="1" t="s">
        <v>104</v>
      </c>
      <c r="C25" s="1" t="s">
        <v>18</v>
      </c>
      <c r="D25" s="1">
        <v>2</v>
      </c>
      <c r="E25" s="1"/>
      <c r="F25" s="1">
        <f t="shared" si="0"/>
        <v>2</v>
      </c>
      <c r="G25" s="1"/>
      <c r="H25" s="1">
        <v>1550</v>
      </c>
      <c r="I25" s="6">
        <f t="shared" si="1"/>
        <v>3100</v>
      </c>
    </row>
    <row r="26" spans="2:9">
      <c r="B26" s="1" t="s">
        <v>105</v>
      </c>
      <c r="C26" s="1" t="s">
        <v>18</v>
      </c>
      <c r="D26" s="1">
        <v>0</v>
      </c>
      <c r="E26" s="1"/>
      <c r="F26" s="1">
        <f t="shared" si="0"/>
        <v>0</v>
      </c>
      <c r="G26" s="1"/>
      <c r="H26" s="1">
        <v>1550</v>
      </c>
      <c r="I26" s="6">
        <f t="shared" si="1"/>
        <v>0</v>
      </c>
    </row>
    <row r="27" spans="2:9">
      <c r="B27" s="4" t="s">
        <v>287</v>
      </c>
      <c r="C27" s="4" t="s">
        <v>18</v>
      </c>
      <c r="D27" s="4">
        <v>3150</v>
      </c>
      <c r="E27" s="4"/>
      <c r="F27" s="4">
        <f t="shared" si="0"/>
        <v>2350</v>
      </c>
      <c r="G27" s="4">
        <v>800</v>
      </c>
      <c r="H27" s="4">
        <v>3</v>
      </c>
      <c r="I27" s="6">
        <f t="shared" si="1"/>
        <v>7050</v>
      </c>
    </row>
    <row r="28" spans="2:9">
      <c r="B28" s="1" t="s">
        <v>106</v>
      </c>
      <c r="C28" s="1" t="s">
        <v>18</v>
      </c>
      <c r="D28" s="1">
        <v>0</v>
      </c>
      <c r="E28" s="1"/>
      <c r="F28" s="1">
        <f t="shared" si="0"/>
        <v>0</v>
      </c>
      <c r="G28" s="1"/>
      <c r="H28" s="1">
        <v>1.5</v>
      </c>
      <c r="I28" s="6">
        <f t="shared" si="1"/>
        <v>0</v>
      </c>
    </row>
    <row r="29" spans="2:9">
      <c r="B29" s="1" t="s">
        <v>107</v>
      </c>
      <c r="C29" s="1" t="s">
        <v>18</v>
      </c>
      <c r="D29" s="1">
        <v>46</v>
      </c>
      <c r="E29" s="1"/>
      <c r="F29" s="1">
        <f t="shared" ref="F29:F100" si="2">+D29+E29-G29</f>
        <v>46</v>
      </c>
      <c r="G29" s="1"/>
      <c r="H29" s="1">
        <v>216</v>
      </c>
      <c r="I29" s="6">
        <f t="shared" ref="I29:I60" si="3">+H29*F29</f>
        <v>9936</v>
      </c>
    </row>
    <row r="30" spans="2:9">
      <c r="B30" s="1" t="s">
        <v>258</v>
      </c>
      <c r="C30" s="1" t="s">
        <v>18</v>
      </c>
      <c r="D30" s="1">
        <v>31</v>
      </c>
      <c r="E30" s="1"/>
      <c r="F30" s="1">
        <f>+E30+D30-G30</f>
        <v>31</v>
      </c>
      <c r="G30" s="1"/>
      <c r="H30" s="1">
        <v>0</v>
      </c>
      <c r="I30" s="6">
        <v>0</v>
      </c>
    </row>
    <row r="31" spans="2:9">
      <c r="B31" s="1" t="s">
        <v>274</v>
      </c>
      <c r="C31" s="1" t="s">
        <v>18</v>
      </c>
      <c r="D31" s="1">
        <v>30</v>
      </c>
      <c r="E31" s="1"/>
      <c r="F31" s="1">
        <f>+E31+D31-G31</f>
        <v>30</v>
      </c>
      <c r="G31" s="1"/>
      <c r="H31" s="1">
        <v>0</v>
      </c>
      <c r="I31" s="6">
        <v>0</v>
      </c>
    </row>
    <row r="32" spans="2:9">
      <c r="B32" s="1" t="s">
        <v>108</v>
      </c>
      <c r="C32" s="1" t="s">
        <v>18</v>
      </c>
      <c r="D32" s="1">
        <v>37</v>
      </c>
      <c r="E32" s="1"/>
      <c r="F32" s="1">
        <f t="shared" si="2"/>
        <v>37</v>
      </c>
      <c r="G32" s="1"/>
      <c r="H32" s="1">
        <v>132</v>
      </c>
      <c r="I32" s="6">
        <f t="shared" si="3"/>
        <v>4884</v>
      </c>
    </row>
    <row r="33" spans="2:9">
      <c r="B33" s="1" t="s">
        <v>109</v>
      </c>
      <c r="C33" s="1" t="s">
        <v>18</v>
      </c>
      <c r="D33" s="1">
        <v>0</v>
      </c>
      <c r="E33" s="1"/>
      <c r="F33" s="1">
        <f t="shared" si="2"/>
        <v>0</v>
      </c>
      <c r="G33" s="1"/>
      <c r="H33" s="1">
        <v>124</v>
      </c>
      <c r="I33" s="6">
        <f t="shared" si="3"/>
        <v>0</v>
      </c>
    </row>
    <row r="34" spans="2:9">
      <c r="B34" s="1" t="s">
        <v>110</v>
      </c>
      <c r="C34" s="1" t="s">
        <v>18</v>
      </c>
      <c r="D34" s="1">
        <v>16</v>
      </c>
      <c r="E34" s="1"/>
      <c r="F34" s="1">
        <v>0</v>
      </c>
      <c r="G34" s="1"/>
      <c r="H34" s="1">
        <v>81</v>
      </c>
      <c r="I34" s="6">
        <f t="shared" si="3"/>
        <v>0</v>
      </c>
    </row>
    <row r="35" spans="2:9">
      <c r="B35" s="1" t="s">
        <v>281</v>
      </c>
      <c r="C35" s="1" t="s">
        <v>18</v>
      </c>
      <c r="D35" s="1">
        <v>1</v>
      </c>
      <c r="E35" s="1"/>
      <c r="F35" s="3">
        <f>+E35+D35-G35</f>
        <v>1</v>
      </c>
      <c r="G35" s="1"/>
      <c r="H35" s="1">
        <v>0</v>
      </c>
      <c r="I35" s="6">
        <f t="shared" si="3"/>
        <v>0</v>
      </c>
    </row>
    <row r="36" spans="2:9">
      <c r="B36" s="1" t="s">
        <v>280</v>
      </c>
      <c r="C36" s="1" t="s">
        <v>18</v>
      </c>
      <c r="D36" s="1">
        <v>1</v>
      </c>
      <c r="E36" s="1"/>
      <c r="F36" s="1">
        <f>+E36+D36-G36</f>
        <v>1</v>
      </c>
      <c r="G36" s="1"/>
      <c r="H36" s="1">
        <v>0</v>
      </c>
      <c r="I36" s="6">
        <f t="shared" si="3"/>
        <v>0</v>
      </c>
    </row>
    <row r="37" spans="2:9">
      <c r="B37" s="4" t="s">
        <v>111</v>
      </c>
      <c r="C37" s="4" t="s">
        <v>18</v>
      </c>
      <c r="D37" s="4">
        <v>0</v>
      </c>
      <c r="E37" s="4">
        <v>1000</v>
      </c>
      <c r="F37" s="4">
        <f t="shared" si="2"/>
        <v>1000</v>
      </c>
      <c r="G37" s="4"/>
      <c r="H37" s="4">
        <v>110</v>
      </c>
      <c r="I37" s="6">
        <f t="shared" si="3"/>
        <v>110000</v>
      </c>
    </row>
    <row r="38" spans="2:9">
      <c r="B38" s="1" t="s">
        <v>112</v>
      </c>
      <c r="C38" s="1" t="s">
        <v>18</v>
      </c>
      <c r="D38" s="1">
        <v>425</v>
      </c>
      <c r="E38" s="1"/>
      <c r="F38" s="1">
        <f t="shared" si="2"/>
        <v>425</v>
      </c>
      <c r="G38" s="3"/>
      <c r="H38" s="1">
        <v>150</v>
      </c>
      <c r="I38" s="6">
        <f t="shared" si="3"/>
        <v>63750</v>
      </c>
    </row>
    <row r="39" spans="2:9">
      <c r="B39" s="1" t="s">
        <v>113</v>
      </c>
      <c r="C39" s="1" t="s">
        <v>18</v>
      </c>
      <c r="D39" s="1">
        <v>29</v>
      </c>
      <c r="E39" s="1"/>
      <c r="F39" s="1">
        <f t="shared" si="2"/>
        <v>29</v>
      </c>
      <c r="G39" s="1"/>
      <c r="H39" s="1">
        <v>80</v>
      </c>
      <c r="I39" s="6">
        <f t="shared" si="3"/>
        <v>2320</v>
      </c>
    </row>
    <row r="40" spans="2:9">
      <c r="B40" s="1" t="s">
        <v>114</v>
      </c>
      <c r="C40" s="1" t="s">
        <v>18</v>
      </c>
      <c r="D40" s="1">
        <v>36</v>
      </c>
      <c r="E40" s="1"/>
      <c r="F40" s="1">
        <f t="shared" si="2"/>
        <v>36</v>
      </c>
      <c r="G40" s="1"/>
      <c r="H40" s="1">
        <v>90</v>
      </c>
      <c r="I40" s="6">
        <f t="shared" si="3"/>
        <v>3240</v>
      </c>
    </row>
    <row r="41" spans="2:9">
      <c r="B41" s="1" t="s">
        <v>115</v>
      </c>
      <c r="C41" s="1" t="s">
        <v>63</v>
      </c>
      <c r="D41" s="1">
        <v>0</v>
      </c>
      <c r="E41" s="1"/>
      <c r="F41" s="1">
        <f t="shared" si="2"/>
        <v>0</v>
      </c>
      <c r="G41" s="1"/>
      <c r="H41" s="1">
        <v>150</v>
      </c>
      <c r="I41" s="6">
        <f t="shared" si="3"/>
        <v>0</v>
      </c>
    </row>
    <row r="42" spans="2:9">
      <c r="B42" s="1" t="s">
        <v>263</v>
      </c>
      <c r="C42" s="1" t="s">
        <v>18</v>
      </c>
      <c r="D42" s="1">
        <v>34</v>
      </c>
      <c r="E42" s="1"/>
      <c r="F42" s="1">
        <f t="shared" si="2"/>
        <v>34</v>
      </c>
      <c r="G42" s="1"/>
      <c r="H42" s="1">
        <v>0</v>
      </c>
      <c r="I42" s="6">
        <f t="shared" si="3"/>
        <v>0</v>
      </c>
    </row>
    <row r="43" spans="2:9">
      <c r="B43" s="1" t="s">
        <v>116</v>
      </c>
      <c r="C43" s="1" t="s">
        <v>18</v>
      </c>
      <c r="D43" s="1">
        <v>47</v>
      </c>
      <c r="E43" s="1"/>
      <c r="F43" s="1">
        <f t="shared" si="2"/>
        <v>47</v>
      </c>
      <c r="G43" s="1"/>
      <c r="H43" s="1">
        <v>150</v>
      </c>
      <c r="I43" s="6">
        <f t="shared" si="3"/>
        <v>7050</v>
      </c>
    </row>
    <row r="44" spans="2:9">
      <c r="B44" s="1" t="s">
        <v>259</v>
      </c>
      <c r="C44" s="1" t="s">
        <v>18</v>
      </c>
      <c r="D44" s="1">
        <v>10</v>
      </c>
      <c r="E44" s="1"/>
      <c r="F44" s="1">
        <f t="shared" si="2"/>
        <v>10</v>
      </c>
      <c r="G44" s="1"/>
      <c r="H44" s="1">
        <v>0</v>
      </c>
      <c r="I44" s="6">
        <f t="shared" si="3"/>
        <v>0</v>
      </c>
    </row>
    <row r="45" spans="2:9">
      <c r="B45" s="1" t="s">
        <v>276</v>
      </c>
      <c r="C45" s="1" t="s">
        <v>18</v>
      </c>
      <c r="D45" s="1">
        <v>0</v>
      </c>
      <c r="E45" s="1"/>
      <c r="F45" s="1">
        <f t="shared" si="2"/>
        <v>0</v>
      </c>
      <c r="G45" s="1"/>
      <c r="H45" s="1">
        <v>0</v>
      </c>
      <c r="I45" s="6">
        <f t="shared" si="3"/>
        <v>0</v>
      </c>
    </row>
    <row r="46" spans="2:9">
      <c r="B46" s="1" t="s">
        <v>117</v>
      </c>
      <c r="C46" s="1" t="s">
        <v>18</v>
      </c>
      <c r="D46" s="1">
        <v>6</v>
      </c>
      <c r="E46" s="1"/>
      <c r="F46" s="1">
        <f t="shared" si="2"/>
        <v>6</v>
      </c>
      <c r="G46" s="1"/>
      <c r="H46" s="1">
        <v>135</v>
      </c>
      <c r="I46" s="6">
        <f t="shared" si="3"/>
        <v>810</v>
      </c>
    </row>
    <row r="47" spans="2:9">
      <c r="B47" s="1" t="s">
        <v>257</v>
      </c>
      <c r="C47" s="1" t="s">
        <v>18</v>
      </c>
      <c r="D47" s="1">
        <v>97</v>
      </c>
      <c r="E47" s="1"/>
      <c r="F47" s="1">
        <f t="shared" si="2"/>
        <v>97</v>
      </c>
      <c r="G47" s="1"/>
      <c r="H47" s="1">
        <v>0</v>
      </c>
      <c r="I47" s="6">
        <f t="shared" si="3"/>
        <v>0</v>
      </c>
    </row>
    <row r="48" spans="2:9">
      <c r="B48" s="1" t="s">
        <v>118</v>
      </c>
      <c r="C48" s="1" t="s">
        <v>18</v>
      </c>
      <c r="D48" s="1">
        <v>11</v>
      </c>
      <c r="E48" s="1"/>
      <c r="F48" s="1">
        <f t="shared" si="2"/>
        <v>11</v>
      </c>
      <c r="G48" s="1"/>
      <c r="H48" s="1">
        <v>125</v>
      </c>
      <c r="I48" s="6">
        <f t="shared" si="3"/>
        <v>1375</v>
      </c>
    </row>
    <row r="49" spans="2:9">
      <c r="B49" s="1" t="s">
        <v>256</v>
      </c>
      <c r="C49" s="1" t="s">
        <v>18</v>
      </c>
      <c r="D49" s="1">
        <v>102</v>
      </c>
      <c r="E49" s="1"/>
      <c r="F49" s="1">
        <f t="shared" si="2"/>
        <v>102</v>
      </c>
      <c r="G49" s="1"/>
      <c r="H49" s="1">
        <v>0</v>
      </c>
      <c r="I49" s="6">
        <f t="shared" si="3"/>
        <v>0</v>
      </c>
    </row>
    <row r="50" spans="2:9">
      <c r="B50" s="1" t="s">
        <v>277</v>
      </c>
      <c r="C50" s="1" t="s">
        <v>18</v>
      </c>
      <c r="D50" s="1">
        <v>56</v>
      </c>
      <c r="E50" s="1"/>
      <c r="F50" s="1">
        <f t="shared" si="2"/>
        <v>52</v>
      </c>
      <c r="G50" s="1">
        <v>4</v>
      </c>
      <c r="H50" s="1">
        <v>0</v>
      </c>
      <c r="I50" s="6">
        <f t="shared" si="3"/>
        <v>0</v>
      </c>
    </row>
    <row r="51" spans="2:9">
      <c r="B51" s="1" t="s">
        <v>119</v>
      </c>
      <c r="C51" s="1" t="s">
        <v>18</v>
      </c>
      <c r="D51" s="1">
        <v>81</v>
      </c>
      <c r="E51" s="1"/>
      <c r="F51" s="1">
        <f t="shared" si="2"/>
        <v>81</v>
      </c>
      <c r="G51" s="1"/>
      <c r="H51" s="1">
        <v>130</v>
      </c>
      <c r="I51" s="6">
        <f t="shared" si="3"/>
        <v>10530</v>
      </c>
    </row>
    <row r="52" spans="2:9">
      <c r="B52" s="1" t="s">
        <v>120</v>
      </c>
      <c r="C52" s="1" t="s">
        <v>18</v>
      </c>
      <c r="D52" s="1">
        <v>50</v>
      </c>
      <c r="E52" s="1"/>
      <c r="F52" s="1">
        <f t="shared" si="2"/>
        <v>50</v>
      </c>
      <c r="G52" s="1"/>
      <c r="H52" s="1">
        <v>124</v>
      </c>
      <c r="I52" s="6">
        <f t="shared" si="3"/>
        <v>6200</v>
      </c>
    </row>
    <row r="53" spans="2:9">
      <c r="B53" s="1" t="s">
        <v>121</v>
      </c>
      <c r="C53" s="1" t="s">
        <v>18</v>
      </c>
      <c r="D53" s="1">
        <v>15</v>
      </c>
      <c r="E53" s="1"/>
      <c r="F53" s="1">
        <f t="shared" si="2"/>
        <v>15</v>
      </c>
      <c r="G53" s="1"/>
      <c r="H53" s="1">
        <v>125</v>
      </c>
      <c r="I53" s="6">
        <f t="shared" si="3"/>
        <v>1875</v>
      </c>
    </row>
    <row r="54" spans="2:9">
      <c r="B54" s="1" t="s">
        <v>122</v>
      </c>
      <c r="C54" s="1" t="s">
        <v>18</v>
      </c>
      <c r="D54" s="1">
        <v>92</v>
      </c>
      <c r="E54" s="1"/>
      <c r="F54" s="1">
        <f t="shared" si="2"/>
        <v>92</v>
      </c>
      <c r="G54" s="1"/>
      <c r="H54" s="1">
        <v>130</v>
      </c>
      <c r="I54" s="6">
        <f t="shared" si="3"/>
        <v>11960</v>
      </c>
    </row>
    <row r="55" spans="2:9">
      <c r="B55" s="1" t="s">
        <v>286</v>
      </c>
      <c r="C55" s="1" t="s">
        <v>18</v>
      </c>
      <c r="D55" s="1">
        <v>137</v>
      </c>
      <c r="E55" s="1"/>
      <c r="F55" s="1">
        <f t="shared" si="2"/>
        <v>137</v>
      </c>
      <c r="G55" s="1"/>
      <c r="H55" s="1">
        <v>125</v>
      </c>
      <c r="I55" s="6">
        <f t="shared" si="3"/>
        <v>17125</v>
      </c>
    </row>
    <row r="56" spans="2:9">
      <c r="B56" s="1" t="s">
        <v>264</v>
      </c>
      <c r="C56" s="1" t="s">
        <v>18</v>
      </c>
      <c r="D56" s="1">
        <v>54</v>
      </c>
      <c r="E56" s="1"/>
      <c r="F56" s="1">
        <f t="shared" si="2"/>
        <v>54</v>
      </c>
      <c r="G56" s="1"/>
      <c r="H56" s="1">
        <v>0</v>
      </c>
      <c r="I56" s="6">
        <f t="shared" si="3"/>
        <v>0</v>
      </c>
    </row>
    <row r="57" spans="2:9">
      <c r="B57" s="1" t="s">
        <v>123</v>
      </c>
      <c r="C57" s="1" t="s">
        <v>18</v>
      </c>
      <c r="D57" s="1">
        <v>85</v>
      </c>
      <c r="E57" s="1"/>
      <c r="F57" s="1">
        <f t="shared" si="2"/>
        <v>85</v>
      </c>
      <c r="G57" s="1"/>
      <c r="H57" s="1">
        <v>130</v>
      </c>
      <c r="I57" s="6">
        <f t="shared" si="3"/>
        <v>11050</v>
      </c>
    </row>
    <row r="58" spans="2:9">
      <c r="B58" s="1" t="s">
        <v>279</v>
      </c>
      <c r="C58" s="1" t="s">
        <v>18</v>
      </c>
      <c r="D58" s="1">
        <v>21</v>
      </c>
      <c r="E58" s="1"/>
      <c r="F58" s="1">
        <f t="shared" si="2"/>
        <v>21</v>
      </c>
      <c r="G58" s="1"/>
      <c r="H58" s="1">
        <v>0</v>
      </c>
      <c r="I58" s="6">
        <f t="shared" si="3"/>
        <v>0</v>
      </c>
    </row>
    <row r="59" spans="2:9">
      <c r="B59" s="1" t="s">
        <v>124</v>
      </c>
      <c r="C59" s="1" t="s">
        <v>18</v>
      </c>
      <c r="D59" s="1">
        <v>0</v>
      </c>
      <c r="E59" s="1"/>
      <c r="F59" s="1">
        <f>+D59+E59-G59</f>
        <v>0</v>
      </c>
      <c r="G59" s="1"/>
      <c r="H59" s="1">
        <v>130</v>
      </c>
      <c r="I59" s="6">
        <f t="shared" si="3"/>
        <v>0</v>
      </c>
    </row>
    <row r="60" spans="2:9">
      <c r="B60" s="1" t="s">
        <v>125</v>
      </c>
      <c r="C60" s="1" t="s">
        <v>18</v>
      </c>
      <c r="D60" s="1">
        <v>90</v>
      </c>
      <c r="E60" s="1"/>
      <c r="F60" s="1">
        <f t="shared" si="2"/>
        <v>90</v>
      </c>
      <c r="G60" s="1"/>
      <c r="H60" s="1">
        <v>130</v>
      </c>
      <c r="I60" s="6">
        <f t="shared" si="3"/>
        <v>11700</v>
      </c>
    </row>
    <row r="61" spans="2:9">
      <c r="B61" s="1" t="s">
        <v>126</v>
      </c>
      <c r="C61" s="1" t="s">
        <v>18</v>
      </c>
      <c r="D61" s="1">
        <v>85</v>
      </c>
      <c r="E61" s="1"/>
      <c r="F61" s="1">
        <f t="shared" si="2"/>
        <v>85</v>
      </c>
      <c r="G61" s="1"/>
      <c r="H61" s="1">
        <v>130</v>
      </c>
      <c r="I61" s="6">
        <f t="shared" ref="I61:I101" si="4">+H61*F61</f>
        <v>11050</v>
      </c>
    </row>
    <row r="62" spans="2:9">
      <c r="B62" s="1" t="s">
        <v>127</v>
      </c>
      <c r="C62" s="1" t="s">
        <v>18</v>
      </c>
      <c r="D62" s="1">
        <v>80</v>
      </c>
      <c r="E62" s="1"/>
      <c r="F62" s="1">
        <f t="shared" si="2"/>
        <v>80</v>
      </c>
      <c r="G62" s="1"/>
      <c r="H62" s="1">
        <v>130</v>
      </c>
      <c r="I62" s="6">
        <f t="shared" si="4"/>
        <v>10400</v>
      </c>
    </row>
    <row r="63" spans="2:9">
      <c r="B63" s="1" t="s">
        <v>273</v>
      </c>
      <c r="C63" s="1" t="s">
        <v>18</v>
      </c>
      <c r="D63" s="1">
        <v>46</v>
      </c>
      <c r="E63" s="1"/>
      <c r="F63" s="1">
        <f t="shared" si="2"/>
        <v>46</v>
      </c>
      <c r="G63" s="1"/>
      <c r="H63" s="1">
        <v>0</v>
      </c>
      <c r="I63" s="6">
        <f t="shared" si="4"/>
        <v>0</v>
      </c>
    </row>
    <row r="64" spans="2:9">
      <c r="B64" s="1" t="s">
        <v>128</v>
      </c>
      <c r="C64" s="1" t="s">
        <v>18</v>
      </c>
      <c r="D64" s="1">
        <v>65</v>
      </c>
      <c r="E64" s="1"/>
      <c r="F64" s="1">
        <f t="shared" si="2"/>
        <v>52</v>
      </c>
      <c r="G64" s="1">
        <v>13</v>
      </c>
      <c r="H64" s="1">
        <v>130</v>
      </c>
      <c r="I64" s="6">
        <f t="shared" si="4"/>
        <v>6760</v>
      </c>
    </row>
    <row r="65" spans="2:9">
      <c r="B65" s="1" t="s">
        <v>129</v>
      </c>
      <c r="C65" s="1" t="s">
        <v>18</v>
      </c>
      <c r="D65" s="1">
        <v>13</v>
      </c>
      <c r="E65" s="1"/>
      <c r="F65" s="1">
        <f t="shared" si="2"/>
        <v>13</v>
      </c>
      <c r="G65" s="1"/>
      <c r="H65" s="1">
        <v>90</v>
      </c>
      <c r="I65" s="6">
        <f t="shared" si="4"/>
        <v>1170</v>
      </c>
    </row>
    <row r="66" spans="2:9">
      <c r="B66" s="1" t="s">
        <v>130</v>
      </c>
      <c r="C66" s="1" t="s">
        <v>18</v>
      </c>
      <c r="D66" s="1">
        <v>0</v>
      </c>
      <c r="E66" s="1"/>
      <c r="F66" s="1">
        <f t="shared" si="2"/>
        <v>0</v>
      </c>
      <c r="G66" s="1"/>
      <c r="H66" s="1">
        <v>125</v>
      </c>
      <c r="I66" s="6">
        <f t="shared" si="4"/>
        <v>0</v>
      </c>
    </row>
    <row r="67" spans="2:9">
      <c r="B67" s="1" t="s">
        <v>131</v>
      </c>
      <c r="C67" s="1" t="s">
        <v>18</v>
      </c>
      <c r="D67" s="1">
        <v>94</v>
      </c>
      <c r="E67" s="1"/>
      <c r="F67" s="1">
        <f t="shared" si="2"/>
        <v>94</v>
      </c>
      <c r="G67" s="1"/>
      <c r="H67" s="1">
        <v>150</v>
      </c>
      <c r="I67" s="6">
        <f t="shared" si="4"/>
        <v>14100</v>
      </c>
    </row>
    <row r="68" spans="2:9">
      <c r="B68" s="1" t="s">
        <v>132</v>
      </c>
      <c r="C68" s="1" t="s">
        <v>18</v>
      </c>
      <c r="D68" s="1">
        <v>61</v>
      </c>
      <c r="E68" s="1"/>
      <c r="F68" s="1">
        <f t="shared" si="2"/>
        <v>61</v>
      </c>
      <c r="G68" s="1"/>
      <c r="H68" s="1">
        <v>200</v>
      </c>
      <c r="I68" s="6">
        <f t="shared" si="4"/>
        <v>12200</v>
      </c>
    </row>
    <row r="69" spans="2:9">
      <c r="B69" s="1" t="s">
        <v>278</v>
      </c>
      <c r="C69" s="1" t="s">
        <v>18</v>
      </c>
      <c r="D69" s="1">
        <v>74</v>
      </c>
      <c r="E69" s="1"/>
      <c r="F69" s="1">
        <f t="shared" si="2"/>
        <v>74</v>
      </c>
      <c r="G69" s="1"/>
      <c r="H69" s="1">
        <v>0</v>
      </c>
      <c r="I69" s="6">
        <f t="shared" si="4"/>
        <v>0</v>
      </c>
    </row>
    <row r="70" spans="2:9">
      <c r="B70" s="1" t="s">
        <v>133</v>
      </c>
      <c r="C70" s="1" t="s">
        <v>18</v>
      </c>
      <c r="D70" s="1">
        <v>81</v>
      </c>
      <c r="E70" s="1"/>
      <c r="F70" s="1">
        <f t="shared" si="2"/>
        <v>81</v>
      </c>
      <c r="G70" s="1"/>
      <c r="H70" s="1">
        <v>120</v>
      </c>
      <c r="I70" s="6">
        <f t="shared" si="4"/>
        <v>9720</v>
      </c>
    </row>
    <row r="71" spans="2:9">
      <c r="B71" s="1" t="s">
        <v>254</v>
      </c>
      <c r="C71" s="1" t="s">
        <v>18</v>
      </c>
      <c r="D71" s="1">
        <v>10</v>
      </c>
      <c r="E71" s="1"/>
      <c r="F71" s="1">
        <f t="shared" si="2"/>
        <v>10</v>
      </c>
      <c r="G71" s="1"/>
      <c r="H71" s="1">
        <v>0</v>
      </c>
      <c r="I71" s="6">
        <f t="shared" si="4"/>
        <v>0</v>
      </c>
    </row>
    <row r="72" spans="2:9">
      <c r="B72" s="1" t="s">
        <v>134</v>
      </c>
      <c r="C72" s="1" t="s">
        <v>18</v>
      </c>
      <c r="D72" s="1">
        <v>87</v>
      </c>
      <c r="E72" s="1"/>
      <c r="F72" s="1">
        <f t="shared" si="2"/>
        <v>87</v>
      </c>
      <c r="G72" s="1"/>
      <c r="H72" s="1">
        <v>140</v>
      </c>
      <c r="I72" s="6">
        <f t="shared" si="4"/>
        <v>12180</v>
      </c>
    </row>
    <row r="73" spans="2:9">
      <c r="B73" s="1" t="s">
        <v>135</v>
      </c>
      <c r="C73" s="1" t="s">
        <v>63</v>
      </c>
      <c r="D73" s="1">
        <v>72</v>
      </c>
      <c r="E73" s="1"/>
      <c r="F73" s="1">
        <f t="shared" si="2"/>
        <v>72</v>
      </c>
      <c r="G73" s="1"/>
      <c r="H73" s="1">
        <v>140</v>
      </c>
      <c r="I73" s="6">
        <f t="shared" si="4"/>
        <v>10080</v>
      </c>
    </row>
    <row r="74" spans="2:9">
      <c r="B74" s="1" t="s">
        <v>136</v>
      </c>
      <c r="C74" s="1" t="s">
        <v>18</v>
      </c>
      <c r="D74" s="1">
        <v>52</v>
      </c>
      <c r="E74" s="1"/>
      <c r="F74" s="1">
        <f t="shared" si="2"/>
        <v>52</v>
      </c>
      <c r="G74" s="1"/>
      <c r="H74" s="1">
        <v>130</v>
      </c>
      <c r="I74" s="6">
        <f t="shared" si="4"/>
        <v>6760</v>
      </c>
    </row>
    <row r="75" spans="2:9">
      <c r="B75" s="4" t="s">
        <v>137</v>
      </c>
      <c r="C75" s="4" t="s">
        <v>18</v>
      </c>
      <c r="D75" s="4">
        <v>743</v>
      </c>
      <c r="E75" s="4"/>
      <c r="F75" s="4">
        <f t="shared" si="2"/>
        <v>580</v>
      </c>
      <c r="G75" s="4">
        <v>163</v>
      </c>
      <c r="H75" s="4">
        <v>110</v>
      </c>
      <c r="I75" s="6">
        <f t="shared" si="4"/>
        <v>63800</v>
      </c>
    </row>
    <row r="76" spans="2:9">
      <c r="B76" s="1" t="s">
        <v>138</v>
      </c>
      <c r="C76" s="1" t="s">
        <v>18</v>
      </c>
      <c r="D76" s="1">
        <v>34</v>
      </c>
      <c r="E76" s="1"/>
      <c r="F76" s="1">
        <f t="shared" si="2"/>
        <v>34</v>
      </c>
      <c r="G76" s="1"/>
      <c r="H76" s="1">
        <v>150</v>
      </c>
      <c r="I76" s="6">
        <f t="shared" si="4"/>
        <v>5100</v>
      </c>
    </row>
    <row r="77" spans="2:9">
      <c r="B77" s="1" t="s">
        <v>139</v>
      </c>
      <c r="C77" s="1" t="s">
        <v>18</v>
      </c>
      <c r="D77" s="1">
        <v>86</v>
      </c>
      <c r="E77" s="1"/>
      <c r="F77" s="1">
        <f t="shared" si="2"/>
        <v>86</v>
      </c>
      <c r="G77" s="1"/>
      <c r="H77" s="1">
        <v>150</v>
      </c>
      <c r="I77" s="6">
        <f t="shared" si="4"/>
        <v>12900</v>
      </c>
    </row>
    <row r="78" spans="2:9">
      <c r="B78" s="1" t="s">
        <v>140</v>
      </c>
      <c r="C78" s="1" t="s">
        <v>18</v>
      </c>
      <c r="D78" s="1">
        <v>100</v>
      </c>
      <c r="E78" s="1"/>
      <c r="F78" s="1">
        <f t="shared" si="2"/>
        <v>100</v>
      </c>
      <c r="G78" s="1"/>
      <c r="H78" s="1">
        <v>150</v>
      </c>
      <c r="I78" s="6">
        <f t="shared" si="4"/>
        <v>15000</v>
      </c>
    </row>
    <row r="79" spans="2:9">
      <c r="B79" s="1" t="s">
        <v>141</v>
      </c>
      <c r="C79" s="1" t="s">
        <v>18</v>
      </c>
      <c r="D79" s="1">
        <v>20</v>
      </c>
      <c r="E79" s="1"/>
      <c r="F79" s="1">
        <f t="shared" si="2"/>
        <v>20</v>
      </c>
      <c r="G79" s="1"/>
      <c r="H79" s="1">
        <v>150</v>
      </c>
      <c r="I79" s="6">
        <f t="shared" si="4"/>
        <v>3000</v>
      </c>
    </row>
    <row r="80" spans="2:9">
      <c r="B80" s="1" t="s">
        <v>142</v>
      </c>
      <c r="C80" s="1" t="s">
        <v>18</v>
      </c>
      <c r="D80" s="1">
        <v>62</v>
      </c>
      <c r="E80" s="1"/>
      <c r="F80" s="1">
        <f t="shared" si="2"/>
        <v>62</v>
      </c>
      <c r="G80" s="1"/>
      <c r="H80" s="1">
        <v>180</v>
      </c>
      <c r="I80" s="6">
        <f t="shared" si="4"/>
        <v>11160</v>
      </c>
    </row>
    <row r="81" spans="2:9">
      <c r="B81" s="1" t="s">
        <v>143</v>
      </c>
      <c r="C81" s="1" t="s">
        <v>18</v>
      </c>
      <c r="D81" s="1">
        <v>162</v>
      </c>
      <c r="E81" s="1"/>
      <c r="F81" s="1">
        <f t="shared" si="2"/>
        <v>162</v>
      </c>
      <c r="G81" s="1"/>
      <c r="H81" s="1">
        <v>130</v>
      </c>
      <c r="I81" s="6">
        <f t="shared" si="4"/>
        <v>21060</v>
      </c>
    </row>
    <row r="82" spans="2:9">
      <c r="B82" s="1" t="s">
        <v>144</v>
      </c>
      <c r="C82" s="1" t="s">
        <v>18</v>
      </c>
      <c r="D82" s="1">
        <v>100</v>
      </c>
      <c r="E82" s="1"/>
      <c r="F82" s="1">
        <f t="shared" si="2"/>
        <v>100</v>
      </c>
      <c r="G82" s="1"/>
      <c r="H82" s="1">
        <v>110</v>
      </c>
      <c r="I82" s="6">
        <f t="shared" si="4"/>
        <v>11000</v>
      </c>
    </row>
    <row r="83" spans="2:9">
      <c r="B83" s="1" t="s">
        <v>145</v>
      </c>
      <c r="C83" s="1" t="s">
        <v>18</v>
      </c>
      <c r="D83" s="1">
        <v>81</v>
      </c>
      <c r="E83" s="1"/>
      <c r="F83" s="1">
        <f t="shared" si="2"/>
        <v>81</v>
      </c>
      <c r="G83" s="1"/>
      <c r="H83" s="1">
        <v>130</v>
      </c>
      <c r="I83" s="6">
        <f t="shared" si="4"/>
        <v>10530</v>
      </c>
    </row>
    <row r="84" spans="2:9">
      <c r="B84" s="1" t="s">
        <v>146</v>
      </c>
      <c r="C84" s="1" t="s">
        <v>18</v>
      </c>
      <c r="D84" s="1">
        <v>174</v>
      </c>
      <c r="E84" s="1"/>
      <c r="F84" s="1">
        <f t="shared" si="2"/>
        <v>174</v>
      </c>
      <c r="G84" s="1"/>
      <c r="H84" s="1">
        <v>140</v>
      </c>
      <c r="I84" s="6">
        <f t="shared" si="4"/>
        <v>24360</v>
      </c>
    </row>
    <row r="85" spans="2:9">
      <c r="B85" s="1" t="s">
        <v>272</v>
      </c>
      <c r="C85" s="1" t="s">
        <v>18</v>
      </c>
      <c r="D85" s="1">
        <v>50</v>
      </c>
      <c r="E85" s="1"/>
      <c r="F85" s="1">
        <f t="shared" si="2"/>
        <v>50</v>
      </c>
      <c r="G85" s="1"/>
      <c r="H85" s="1">
        <v>0</v>
      </c>
      <c r="I85" s="6">
        <f t="shared" si="4"/>
        <v>0</v>
      </c>
    </row>
    <row r="86" spans="2:9">
      <c r="B86" s="1" t="s">
        <v>147</v>
      </c>
      <c r="C86" s="1" t="s">
        <v>18</v>
      </c>
      <c r="D86" s="1">
        <v>0</v>
      </c>
      <c r="E86" s="1"/>
      <c r="F86" s="1">
        <f t="shared" si="2"/>
        <v>0</v>
      </c>
      <c r="G86" s="1"/>
      <c r="H86" s="1">
        <v>140</v>
      </c>
      <c r="I86" s="6">
        <f t="shared" si="4"/>
        <v>0</v>
      </c>
    </row>
    <row r="87" spans="2:9">
      <c r="B87" s="1" t="s">
        <v>148</v>
      </c>
      <c r="C87" s="1" t="s">
        <v>18</v>
      </c>
      <c r="D87" s="1">
        <v>78</v>
      </c>
      <c r="E87" s="1"/>
      <c r="F87" s="1">
        <f t="shared" si="2"/>
        <v>78</v>
      </c>
      <c r="G87" s="1"/>
      <c r="H87" s="1">
        <v>130</v>
      </c>
      <c r="I87" s="6">
        <f t="shared" si="4"/>
        <v>10140</v>
      </c>
    </row>
    <row r="88" spans="2:9">
      <c r="B88" s="1" t="s">
        <v>255</v>
      </c>
      <c r="C88" s="1" t="s">
        <v>18</v>
      </c>
      <c r="D88" s="1">
        <v>65</v>
      </c>
      <c r="E88" s="1"/>
      <c r="F88" s="1">
        <f t="shared" si="2"/>
        <v>65</v>
      </c>
      <c r="G88" s="1"/>
      <c r="H88" s="1">
        <v>0</v>
      </c>
      <c r="I88" s="6">
        <f t="shared" si="4"/>
        <v>0</v>
      </c>
    </row>
    <row r="89" spans="2:9">
      <c r="B89" s="1" t="s">
        <v>285</v>
      </c>
      <c r="C89" s="1" t="s">
        <v>18</v>
      </c>
      <c r="D89" s="1">
        <v>0</v>
      </c>
      <c r="E89" s="1"/>
      <c r="F89" s="1">
        <f t="shared" si="2"/>
        <v>0</v>
      </c>
      <c r="G89" s="1"/>
      <c r="H89" s="1">
        <f>+F89+E89-G89</f>
        <v>0</v>
      </c>
      <c r="I89" s="6">
        <v>0</v>
      </c>
    </row>
    <row r="90" spans="2:9">
      <c r="B90" s="1" t="s">
        <v>149</v>
      </c>
      <c r="C90" s="1" t="s">
        <v>18</v>
      </c>
      <c r="D90" s="1">
        <v>6</v>
      </c>
      <c r="E90" s="1"/>
      <c r="F90" s="1">
        <f t="shared" si="2"/>
        <v>6</v>
      </c>
      <c r="G90" s="1"/>
      <c r="H90" s="1">
        <v>130</v>
      </c>
      <c r="I90" s="6">
        <f t="shared" si="4"/>
        <v>780</v>
      </c>
    </row>
    <row r="91" spans="2:9">
      <c r="B91" s="1" t="s">
        <v>268</v>
      </c>
      <c r="C91" s="1" t="s">
        <v>18</v>
      </c>
      <c r="D91" s="1">
        <v>26</v>
      </c>
      <c r="E91" s="1"/>
      <c r="F91" s="1">
        <f t="shared" si="2"/>
        <v>26</v>
      </c>
      <c r="G91" s="1"/>
      <c r="H91" s="1">
        <v>0</v>
      </c>
      <c r="I91" s="6">
        <f t="shared" si="4"/>
        <v>0</v>
      </c>
    </row>
    <row r="92" spans="2:9">
      <c r="B92" s="1" t="s">
        <v>150</v>
      </c>
      <c r="C92" s="1" t="s">
        <v>18</v>
      </c>
      <c r="D92" s="1">
        <v>30</v>
      </c>
      <c r="E92" s="1"/>
      <c r="F92" s="1">
        <f t="shared" si="2"/>
        <v>30</v>
      </c>
      <c r="G92" s="1"/>
      <c r="H92" s="1">
        <v>130</v>
      </c>
      <c r="I92" s="6">
        <f t="shared" si="4"/>
        <v>3900</v>
      </c>
    </row>
    <row r="93" spans="2:9">
      <c r="B93" s="1" t="s">
        <v>251</v>
      </c>
      <c r="C93" s="1" t="s">
        <v>18</v>
      </c>
      <c r="D93" s="1">
        <v>31</v>
      </c>
      <c r="E93" s="1"/>
      <c r="F93" s="1">
        <f t="shared" si="2"/>
        <v>31</v>
      </c>
      <c r="G93" s="1"/>
      <c r="H93" s="1">
        <v>0</v>
      </c>
      <c r="I93" s="6">
        <f t="shared" si="4"/>
        <v>0</v>
      </c>
    </row>
    <row r="94" spans="2:9">
      <c r="B94" s="1" t="s">
        <v>151</v>
      </c>
      <c r="C94" s="1" t="s">
        <v>18</v>
      </c>
      <c r="D94" s="1">
        <v>0</v>
      </c>
      <c r="E94" s="1"/>
      <c r="F94" s="1">
        <f t="shared" si="2"/>
        <v>0</v>
      </c>
      <c r="G94" s="1"/>
      <c r="H94" s="1">
        <v>130</v>
      </c>
      <c r="I94" s="6">
        <f t="shared" si="4"/>
        <v>0</v>
      </c>
    </row>
    <row r="95" spans="2:9">
      <c r="B95" s="1" t="s">
        <v>152</v>
      </c>
      <c r="C95" s="1" t="s">
        <v>18</v>
      </c>
      <c r="D95" s="1">
        <v>36</v>
      </c>
      <c r="E95" s="1"/>
      <c r="F95" s="1">
        <f t="shared" si="2"/>
        <v>36</v>
      </c>
      <c r="G95" s="1"/>
      <c r="H95" s="1">
        <v>132</v>
      </c>
      <c r="I95" s="6">
        <f t="shared" si="4"/>
        <v>4752</v>
      </c>
    </row>
    <row r="96" spans="2:9">
      <c r="B96" s="1" t="s">
        <v>153</v>
      </c>
      <c r="C96" s="1" t="s">
        <v>18</v>
      </c>
      <c r="D96" s="1">
        <v>82</v>
      </c>
      <c r="E96" s="1"/>
      <c r="F96" s="1">
        <f t="shared" si="2"/>
        <v>82</v>
      </c>
      <c r="G96" s="1"/>
      <c r="H96" s="1">
        <v>132</v>
      </c>
      <c r="I96" s="6">
        <f t="shared" si="4"/>
        <v>10824</v>
      </c>
    </row>
    <row r="97" spans="2:9">
      <c r="B97" s="1" t="s">
        <v>267</v>
      </c>
      <c r="C97" s="1" t="s">
        <v>18</v>
      </c>
      <c r="D97" s="1">
        <v>54</v>
      </c>
      <c r="E97" s="1"/>
      <c r="F97" s="1">
        <f t="shared" si="2"/>
        <v>54</v>
      </c>
      <c r="G97" s="1"/>
      <c r="H97" s="1">
        <v>0</v>
      </c>
      <c r="I97" s="6">
        <f t="shared" si="4"/>
        <v>0</v>
      </c>
    </row>
    <row r="98" spans="2:9">
      <c r="B98" s="1" t="s">
        <v>154</v>
      </c>
      <c r="C98" s="1" t="s">
        <v>18</v>
      </c>
      <c r="D98" s="1">
        <v>81</v>
      </c>
      <c r="E98" s="1"/>
      <c r="F98" s="1">
        <f t="shared" si="2"/>
        <v>81</v>
      </c>
      <c r="G98" s="1"/>
      <c r="H98" s="1">
        <v>124</v>
      </c>
      <c r="I98" s="6">
        <f t="shared" si="4"/>
        <v>10044</v>
      </c>
    </row>
    <row r="99" spans="2:9">
      <c r="B99" s="1" t="s">
        <v>155</v>
      </c>
      <c r="C99" s="1" t="s">
        <v>18</v>
      </c>
      <c r="D99" s="1">
        <v>26</v>
      </c>
      <c r="E99" s="1"/>
      <c r="F99" s="1">
        <f t="shared" si="2"/>
        <v>26</v>
      </c>
      <c r="G99" s="1"/>
      <c r="H99" s="1">
        <v>135</v>
      </c>
      <c r="I99" s="6">
        <f t="shared" si="4"/>
        <v>3510</v>
      </c>
    </row>
    <row r="100" spans="2:9">
      <c r="B100" s="1" t="s">
        <v>156</v>
      </c>
      <c r="C100" s="1" t="s">
        <v>18</v>
      </c>
      <c r="D100" s="1">
        <v>29</v>
      </c>
      <c r="E100" s="1"/>
      <c r="F100" s="1">
        <f t="shared" si="2"/>
        <v>29</v>
      </c>
      <c r="G100" s="1"/>
      <c r="H100" s="1">
        <v>124</v>
      </c>
      <c r="I100" s="6">
        <f t="shared" si="4"/>
        <v>3596</v>
      </c>
    </row>
    <row r="101" spans="2:9">
      <c r="B101" s="1" t="s">
        <v>157</v>
      </c>
      <c r="C101" s="1" t="s">
        <v>18</v>
      </c>
      <c r="D101" s="1">
        <v>56</v>
      </c>
      <c r="E101" s="1"/>
      <c r="F101" s="1">
        <f t="shared" ref="F101:F134" si="5">+D101+E101-G101</f>
        <v>56</v>
      </c>
      <c r="G101" s="1"/>
      <c r="H101" s="1">
        <v>135</v>
      </c>
      <c r="I101" s="6">
        <f t="shared" si="4"/>
        <v>7560</v>
      </c>
    </row>
    <row r="102" spans="2:9">
      <c r="B102" s="1" t="s">
        <v>158</v>
      </c>
      <c r="C102" s="1" t="s">
        <v>18</v>
      </c>
      <c r="D102" s="1">
        <v>72</v>
      </c>
      <c r="E102" s="1"/>
      <c r="F102" s="1">
        <f t="shared" si="5"/>
        <v>72</v>
      </c>
      <c r="G102" s="1"/>
      <c r="H102" s="1">
        <v>132</v>
      </c>
      <c r="I102" s="6">
        <f t="shared" ref="I102:I109" si="6">+H102*F102</f>
        <v>9504</v>
      </c>
    </row>
    <row r="103" spans="2:9">
      <c r="B103" s="1" t="s">
        <v>252</v>
      </c>
      <c r="C103" s="1" t="s">
        <v>18</v>
      </c>
      <c r="D103" s="1">
        <v>75</v>
      </c>
      <c r="E103" s="1"/>
      <c r="F103" s="1">
        <f t="shared" si="5"/>
        <v>75</v>
      </c>
      <c r="G103" s="1"/>
      <c r="H103" s="1">
        <v>0</v>
      </c>
      <c r="I103" s="6">
        <f t="shared" si="6"/>
        <v>0</v>
      </c>
    </row>
    <row r="104" spans="2:9">
      <c r="B104" s="1" t="s">
        <v>269</v>
      </c>
      <c r="C104" s="1" t="s">
        <v>18</v>
      </c>
      <c r="D104" s="1">
        <v>51</v>
      </c>
      <c r="E104" s="1"/>
      <c r="F104" s="1">
        <f t="shared" si="5"/>
        <v>51</v>
      </c>
      <c r="G104" s="1"/>
      <c r="H104" s="1">
        <v>0</v>
      </c>
      <c r="I104" s="6">
        <f t="shared" si="6"/>
        <v>0</v>
      </c>
    </row>
    <row r="105" spans="2:9">
      <c r="B105" s="1" t="s">
        <v>159</v>
      </c>
      <c r="C105" s="1" t="s">
        <v>18</v>
      </c>
      <c r="D105" s="1">
        <v>447</v>
      </c>
      <c r="E105" s="1"/>
      <c r="F105" s="1">
        <f t="shared" si="5"/>
        <v>447</v>
      </c>
      <c r="G105" s="1"/>
      <c r="H105" s="1">
        <v>145</v>
      </c>
      <c r="I105" s="6">
        <f t="shared" si="6"/>
        <v>64815</v>
      </c>
    </row>
    <row r="106" spans="2:9">
      <c r="B106" s="1" t="s">
        <v>160</v>
      </c>
      <c r="C106" s="1" t="s">
        <v>18</v>
      </c>
      <c r="D106" s="1">
        <v>97</v>
      </c>
      <c r="E106" s="1"/>
      <c r="F106" s="1">
        <f t="shared" si="5"/>
        <v>97</v>
      </c>
      <c r="G106" s="1"/>
      <c r="H106" s="1">
        <v>132</v>
      </c>
      <c r="I106" s="6">
        <f t="shared" si="6"/>
        <v>12804</v>
      </c>
    </row>
    <row r="107" spans="2:9">
      <c r="B107" s="1" t="s">
        <v>161</v>
      </c>
      <c r="C107" s="1" t="s">
        <v>18</v>
      </c>
      <c r="D107" s="1">
        <v>84</v>
      </c>
      <c r="E107" s="1"/>
      <c r="F107" s="1">
        <f t="shared" si="5"/>
        <v>84</v>
      </c>
      <c r="G107" s="1"/>
      <c r="H107" s="1">
        <v>132</v>
      </c>
      <c r="I107" s="6">
        <f t="shared" si="6"/>
        <v>11088</v>
      </c>
    </row>
    <row r="108" spans="2:9">
      <c r="B108" s="1" t="s">
        <v>275</v>
      </c>
      <c r="C108" s="1" t="s">
        <v>18</v>
      </c>
      <c r="D108" s="1">
        <v>52</v>
      </c>
      <c r="E108" s="1"/>
      <c r="F108" s="1">
        <f>+E108+D108</f>
        <v>52</v>
      </c>
      <c r="G108" s="1"/>
      <c r="H108" s="1">
        <v>0</v>
      </c>
      <c r="I108" s="6">
        <f t="shared" si="6"/>
        <v>0</v>
      </c>
    </row>
    <row r="109" spans="2:9">
      <c r="B109" s="1" t="s">
        <v>162</v>
      </c>
      <c r="C109" s="1" t="s">
        <v>18</v>
      </c>
      <c r="D109" s="1">
        <v>98</v>
      </c>
      <c r="E109" s="1"/>
      <c r="F109" s="1">
        <f>+D109+E109-G109-G109</f>
        <v>98</v>
      </c>
      <c r="G109" s="1"/>
      <c r="H109" s="1">
        <v>132</v>
      </c>
      <c r="I109" s="6">
        <f t="shared" si="6"/>
        <v>12936</v>
      </c>
    </row>
    <row r="110" spans="2:9">
      <c r="B110" s="1" t="s">
        <v>163</v>
      </c>
      <c r="C110" s="1" t="s">
        <v>18</v>
      </c>
      <c r="D110" s="1">
        <v>958</v>
      </c>
      <c r="E110" s="1"/>
      <c r="F110" s="1">
        <f t="shared" si="5"/>
        <v>958</v>
      </c>
      <c r="G110" s="1"/>
      <c r="H110" s="1">
        <v>132</v>
      </c>
      <c r="I110" s="6">
        <f>F110*H110</f>
        <v>126456</v>
      </c>
    </row>
    <row r="111" spans="2:9">
      <c r="B111" s="1" t="s">
        <v>164</v>
      </c>
      <c r="C111" s="1" t="s">
        <v>18</v>
      </c>
      <c r="D111" s="1">
        <v>98</v>
      </c>
      <c r="E111" s="1"/>
      <c r="F111" s="1">
        <f t="shared" si="5"/>
        <v>98</v>
      </c>
      <c r="G111" s="1"/>
      <c r="H111" s="1">
        <v>132</v>
      </c>
      <c r="I111" s="6">
        <f t="shared" ref="I111:I116" si="7">+H111*F111</f>
        <v>12936</v>
      </c>
    </row>
    <row r="112" spans="2:9">
      <c r="B112" s="1" t="s">
        <v>165</v>
      </c>
      <c r="C112" s="1" t="s">
        <v>18</v>
      </c>
      <c r="D112" s="1">
        <v>365</v>
      </c>
      <c r="E112" s="1"/>
      <c r="F112" s="1">
        <f t="shared" si="5"/>
        <v>361</v>
      </c>
      <c r="G112" s="1">
        <v>4</v>
      </c>
      <c r="H112" s="1">
        <v>132</v>
      </c>
      <c r="I112" s="6">
        <f t="shared" si="7"/>
        <v>47652</v>
      </c>
    </row>
    <row r="113" spans="2:9">
      <c r="B113" s="1" t="s">
        <v>166</v>
      </c>
      <c r="C113" s="1" t="s">
        <v>18</v>
      </c>
      <c r="D113" s="1">
        <v>365</v>
      </c>
      <c r="E113" s="1"/>
      <c r="F113" s="1">
        <f t="shared" si="5"/>
        <v>365</v>
      </c>
      <c r="G113" s="1"/>
      <c r="H113" s="1">
        <v>195</v>
      </c>
      <c r="I113" s="6">
        <f t="shared" si="7"/>
        <v>71175</v>
      </c>
    </row>
    <row r="114" spans="2:9">
      <c r="B114" s="1" t="s">
        <v>167</v>
      </c>
      <c r="C114" s="1" t="s">
        <v>18</v>
      </c>
      <c r="D114" s="1">
        <v>84</v>
      </c>
      <c r="E114" s="1"/>
      <c r="F114" s="1">
        <f t="shared" si="5"/>
        <v>84</v>
      </c>
      <c r="G114" s="1"/>
      <c r="H114" s="1">
        <v>132</v>
      </c>
      <c r="I114" s="6">
        <f t="shared" si="7"/>
        <v>11088</v>
      </c>
    </row>
    <row r="115" spans="2:9">
      <c r="B115" s="1" t="s">
        <v>168</v>
      </c>
      <c r="C115" s="1" t="s">
        <v>18</v>
      </c>
      <c r="D115" s="1">
        <v>100</v>
      </c>
      <c r="E115" s="1"/>
      <c r="F115" s="1">
        <f t="shared" si="5"/>
        <v>100</v>
      </c>
      <c r="G115" s="1"/>
      <c r="H115" s="1">
        <v>132</v>
      </c>
      <c r="I115" s="6">
        <f t="shared" si="7"/>
        <v>13200</v>
      </c>
    </row>
    <row r="116" spans="2:9">
      <c r="B116" s="1" t="s">
        <v>169</v>
      </c>
      <c r="C116" s="1" t="s">
        <v>18</v>
      </c>
      <c r="D116" s="1">
        <v>77</v>
      </c>
      <c r="E116" s="1"/>
      <c r="F116" s="1">
        <f t="shared" si="5"/>
        <v>75</v>
      </c>
      <c r="G116" s="1">
        <v>2</v>
      </c>
      <c r="H116" s="1">
        <v>195</v>
      </c>
      <c r="I116" s="6">
        <f t="shared" si="7"/>
        <v>14625</v>
      </c>
    </row>
    <row r="117" spans="2:9">
      <c r="B117" s="1" t="s">
        <v>170</v>
      </c>
      <c r="C117" s="1" t="s">
        <v>18</v>
      </c>
      <c r="D117" s="1">
        <v>0</v>
      </c>
      <c r="E117" s="1">
        <v>100</v>
      </c>
      <c r="F117" s="1">
        <f t="shared" si="5"/>
        <v>100</v>
      </c>
      <c r="G117" s="1"/>
      <c r="H117" s="1">
        <v>220</v>
      </c>
      <c r="I117" s="6">
        <f t="shared" ref="I117:I131" si="8">+H117*F117</f>
        <v>22000</v>
      </c>
    </row>
    <row r="118" spans="2:9">
      <c r="B118" s="1" t="s">
        <v>171</v>
      </c>
      <c r="C118" s="1" t="s">
        <v>18</v>
      </c>
      <c r="D118" s="1">
        <v>883</v>
      </c>
      <c r="E118" s="1"/>
      <c r="F118" s="1">
        <f t="shared" si="5"/>
        <v>883</v>
      </c>
      <c r="G118" s="1"/>
      <c r="H118" s="1">
        <v>110</v>
      </c>
      <c r="I118" s="6">
        <f t="shared" si="8"/>
        <v>97130</v>
      </c>
    </row>
    <row r="119" spans="2:9">
      <c r="B119" s="1" t="s">
        <v>172</v>
      </c>
      <c r="C119" s="1" t="s">
        <v>18</v>
      </c>
      <c r="D119" s="1">
        <v>40</v>
      </c>
      <c r="E119" s="1"/>
      <c r="F119" s="1">
        <f t="shared" si="5"/>
        <v>40</v>
      </c>
      <c r="G119" s="1"/>
      <c r="H119" s="1">
        <v>10</v>
      </c>
      <c r="I119" s="6">
        <f t="shared" si="8"/>
        <v>400</v>
      </c>
    </row>
    <row r="120" spans="2:9">
      <c r="B120" s="1" t="s">
        <v>173</v>
      </c>
      <c r="C120" s="1" t="s">
        <v>18</v>
      </c>
      <c r="D120" s="1">
        <v>10</v>
      </c>
      <c r="E120" s="1"/>
      <c r="F120" s="1">
        <f t="shared" si="5"/>
        <v>10</v>
      </c>
      <c r="G120" s="1"/>
      <c r="H120" s="1">
        <v>200</v>
      </c>
      <c r="I120" s="6">
        <f t="shared" si="8"/>
        <v>2000</v>
      </c>
    </row>
    <row r="121" spans="2:9">
      <c r="B121" s="1" t="s">
        <v>249</v>
      </c>
      <c r="C121" s="1" t="s">
        <v>225</v>
      </c>
      <c r="D121" s="1">
        <v>40</v>
      </c>
      <c r="E121" s="1"/>
      <c r="F121" s="1">
        <f t="shared" si="5"/>
        <v>40</v>
      </c>
      <c r="G121" s="1"/>
      <c r="H121" s="1">
        <v>190</v>
      </c>
      <c r="I121" s="6">
        <f>+H121*F121</f>
        <v>7600</v>
      </c>
    </row>
    <row r="122" spans="2:9">
      <c r="B122" s="1" t="s">
        <v>248</v>
      </c>
      <c r="C122" s="1" t="s">
        <v>18</v>
      </c>
      <c r="D122" s="1">
        <v>40</v>
      </c>
      <c r="E122" s="1"/>
      <c r="F122" s="1">
        <f t="shared" si="5"/>
        <v>40</v>
      </c>
      <c r="G122" s="1"/>
      <c r="H122" s="1">
        <v>190</v>
      </c>
      <c r="I122" s="6">
        <f t="shared" si="8"/>
        <v>7600</v>
      </c>
    </row>
    <row r="123" spans="2:9">
      <c r="B123" s="1" t="s">
        <v>253</v>
      </c>
      <c r="C123" s="1" t="s">
        <v>18</v>
      </c>
      <c r="D123" s="1">
        <v>83</v>
      </c>
      <c r="E123" s="1"/>
      <c r="F123" s="1">
        <f t="shared" si="5"/>
        <v>83</v>
      </c>
      <c r="G123" s="1"/>
      <c r="H123" s="1">
        <v>0</v>
      </c>
      <c r="I123" s="6">
        <f t="shared" si="8"/>
        <v>0</v>
      </c>
    </row>
    <row r="124" spans="2:9">
      <c r="B124" s="1" t="s">
        <v>174</v>
      </c>
      <c r="C124" s="1" t="s">
        <v>18</v>
      </c>
      <c r="D124" s="1">
        <v>0</v>
      </c>
      <c r="E124" s="1"/>
      <c r="F124" s="1">
        <f t="shared" si="5"/>
        <v>0</v>
      </c>
      <c r="G124" s="1"/>
      <c r="H124" s="1">
        <v>220</v>
      </c>
      <c r="I124" s="6">
        <f t="shared" si="8"/>
        <v>0</v>
      </c>
    </row>
    <row r="125" spans="2:9">
      <c r="B125" s="1" t="s">
        <v>175</v>
      </c>
      <c r="C125" s="1" t="s">
        <v>18</v>
      </c>
      <c r="D125" s="1">
        <v>41</v>
      </c>
      <c r="E125" s="1"/>
      <c r="F125" s="1">
        <f t="shared" si="5"/>
        <v>35</v>
      </c>
      <c r="G125" s="1">
        <v>6</v>
      </c>
      <c r="H125" s="1">
        <v>132</v>
      </c>
      <c r="I125" s="6">
        <f t="shared" si="8"/>
        <v>4620</v>
      </c>
    </row>
    <row r="126" spans="2:9">
      <c r="B126" s="1" t="s">
        <v>176</v>
      </c>
      <c r="C126" s="1" t="s">
        <v>18</v>
      </c>
      <c r="D126" s="1">
        <v>100</v>
      </c>
      <c r="E126" s="1"/>
      <c r="F126" s="1">
        <f t="shared" si="5"/>
        <v>100</v>
      </c>
      <c r="G126" s="1"/>
      <c r="H126" s="1">
        <v>132</v>
      </c>
      <c r="I126" s="6">
        <f t="shared" si="8"/>
        <v>13200</v>
      </c>
    </row>
    <row r="127" spans="2:9">
      <c r="B127" s="1" t="s">
        <v>266</v>
      </c>
      <c r="C127" s="1" t="s">
        <v>18</v>
      </c>
      <c r="D127" s="1">
        <v>25</v>
      </c>
      <c r="E127" s="1"/>
      <c r="F127" s="1">
        <f t="shared" si="5"/>
        <v>25</v>
      </c>
      <c r="G127" s="1"/>
      <c r="H127" s="1">
        <v>0</v>
      </c>
      <c r="I127" s="6">
        <f t="shared" si="8"/>
        <v>0</v>
      </c>
    </row>
    <row r="128" spans="2:9">
      <c r="B128" s="1" t="s">
        <v>265</v>
      </c>
      <c r="C128" s="1" t="s">
        <v>18</v>
      </c>
      <c r="D128" s="1">
        <v>89</v>
      </c>
      <c r="E128" s="1"/>
      <c r="F128" s="1">
        <f t="shared" si="5"/>
        <v>89</v>
      </c>
      <c r="G128" s="1"/>
      <c r="H128" s="1">
        <v>0</v>
      </c>
      <c r="I128" s="6">
        <f t="shared" si="8"/>
        <v>0</v>
      </c>
    </row>
    <row r="129" spans="2:9">
      <c r="B129" s="1" t="s">
        <v>260</v>
      </c>
      <c r="C129" s="1" t="s">
        <v>18</v>
      </c>
      <c r="D129" s="1">
        <v>180</v>
      </c>
      <c r="E129" s="1"/>
      <c r="F129" s="1">
        <f t="shared" si="5"/>
        <v>180</v>
      </c>
      <c r="G129" s="1"/>
      <c r="H129" s="1">
        <v>0</v>
      </c>
      <c r="I129" s="6">
        <f t="shared" si="8"/>
        <v>0</v>
      </c>
    </row>
    <row r="130" spans="2:9">
      <c r="B130" s="1" t="s">
        <v>270</v>
      </c>
      <c r="C130" s="1" t="s">
        <v>18</v>
      </c>
      <c r="D130" s="1">
        <v>18</v>
      </c>
      <c r="E130" s="1"/>
      <c r="F130" s="1">
        <f t="shared" si="5"/>
        <v>18</v>
      </c>
      <c r="G130" s="1"/>
      <c r="H130" s="1">
        <v>0</v>
      </c>
      <c r="I130" s="6">
        <f t="shared" si="8"/>
        <v>0</v>
      </c>
    </row>
    <row r="131" spans="2:9">
      <c r="B131" s="1" t="s">
        <v>271</v>
      </c>
      <c r="C131" s="1" t="s">
        <v>18</v>
      </c>
      <c r="D131" s="1">
        <v>19</v>
      </c>
      <c r="E131" s="1"/>
      <c r="F131" s="1">
        <f t="shared" si="5"/>
        <v>19</v>
      </c>
      <c r="G131" s="1"/>
      <c r="H131" s="1">
        <v>0</v>
      </c>
      <c r="I131" s="6">
        <f t="shared" si="8"/>
        <v>0</v>
      </c>
    </row>
    <row r="132" spans="2:9">
      <c r="B132" s="1" t="s">
        <v>177</v>
      </c>
      <c r="C132" s="1" t="s">
        <v>18</v>
      </c>
      <c r="D132" s="1">
        <v>75</v>
      </c>
      <c r="E132" s="1"/>
      <c r="F132" s="1">
        <f t="shared" si="5"/>
        <v>75</v>
      </c>
      <c r="G132" s="1"/>
      <c r="H132" s="1">
        <v>132</v>
      </c>
      <c r="I132" s="6">
        <v>13200</v>
      </c>
    </row>
    <row r="133" spans="2:9">
      <c r="B133" s="1" t="s">
        <v>178</v>
      </c>
      <c r="C133" s="1" t="s">
        <v>18</v>
      </c>
      <c r="D133" s="1">
        <v>243</v>
      </c>
      <c r="E133" s="1"/>
      <c r="F133" s="1">
        <f t="shared" si="5"/>
        <v>243</v>
      </c>
      <c r="G133" s="1"/>
      <c r="H133" s="1">
        <v>145</v>
      </c>
      <c r="I133" s="6">
        <f>+F133*H133</f>
        <v>35235</v>
      </c>
    </row>
    <row r="134" spans="2:9">
      <c r="B134" s="1" t="s">
        <v>179</v>
      </c>
      <c r="C134" s="1" t="s">
        <v>65</v>
      </c>
      <c r="D134" s="1">
        <v>50</v>
      </c>
      <c r="E134" s="1"/>
      <c r="F134" s="1">
        <f t="shared" si="5"/>
        <v>50</v>
      </c>
      <c r="G134" s="1"/>
      <c r="H134" s="1">
        <v>120</v>
      </c>
      <c r="I134" s="6">
        <f>+D134*H134</f>
        <v>6000</v>
      </c>
    </row>
    <row r="135" spans="2:9">
      <c r="B135" s="3" t="s">
        <v>6</v>
      </c>
      <c r="C135" s="1"/>
      <c r="D135" s="1"/>
      <c r="E135" s="1"/>
      <c r="F135" s="1"/>
      <c r="G135" s="1"/>
      <c r="H135" s="1"/>
      <c r="I135" s="12">
        <f>SUM(I18:I134)</f>
        <v>1234225</v>
      </c>
    </row>
    <row r="137" spans="2:9">
      <c r="B137" s="3" t="s">
        <v>84</v>
      </c>
      <c r="H137" s="3" t="s">
        <v>85</v>
      </c>
      <c r="I137" s="3"/>
    </row>
    <row r="138" spans="2:9">
      <c r="B138" t="s">
        <v>86</v>
      </c>
      <c r="H138" t="s">
        <v>87</v>
      </c>
    </row>
    <row r="139" spans="2:9">
      <c r="C139" s="3" t="s">
        <v>88</v>
      </c>
      <c r="D139" s="3"/>
      <c r="E139" s="3"/>
    </row>
    <row r="140" spans="2:9">
      <c r="C140" t="s">
        <v>89</v>
      </c>
    </row>
    <row r="141" spans="2:9">
      <c r="B141" s="22"/>
      <c r="C141" s="22"/>
    </row>
  </sheetData>
  <mergeCells count="6">
    <mergeCell ref="I7:I10"/>
    <mergeCell ref="G7:H7"/>
    <mergeCell ref="B141:C141"/>
    <mergeCell ref="B12:B13"/>
    <mergeCell ref="C12:C13"/>
    <mergeCell ref="E12:E13"/>
  </mergeCells>
  <pageMargins left="0.70866141732283461" right="0.70866141732283461" top="0.74803149606299213" bottom="0.74803149606299213" header="0.31496062992125984" footer="0.31496062992125984"/>
  <pageSetup scale="64" fitToHeight="0" orientation="portrait" r:id="rId1"/>
  <rowBreaks count="2" manualBreakCount="2">
    <brk id="67" max="8" man="1"/>
    <brk id="12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6:I71"/>
  <sheetViews>
    <sheetView tabSelected="1" topLeftCell="A27" zoomScaleNormal="100" zoomScaleSheetLayoutView="190" workbookViewId="0">
      <selection activeCell="K61" sqref="K61"/>
    </sheetView>
  </sheetViews>
  <sheetFormatPr baseColWidth="10" defaultColWidth="11.42578125" defaultRowHeight="15"/>
  <cols>
    <col min="1" max="1" width="6" customWidth="1"/>
    <col min="2" max="2" width="33.85546875" customWidth="1"/>
    <col min="3" max="3" width="10.7109375" customWidth="1"/>
    <col min="4" max="4" width="11.7109375" customWidth="1"/>
    <col min="5" max="5" width="9.85546875" customWidth="1"/>
    <col min="6" max="6" width="12.42578125" customWidth="1"/>
    <col min="8" max="8" width="11.85546875" customWidth="1"/>
    <col min="9" max="9" width="15.42578125" customWidth="1"/>
    <col min="12" max="12" width="15" customWidth="1"/>
  </cols>
  <sheetData>
    <row r="6" spans="2:9" ht="18.75">
      <c r="B6" t="s">
        <v>180</v>
      </c>
      <c r="D6" s="13"/>
      <c r="E6" s="13"/>
      <c r="F6" s="13"/>
      <c r="G6" s="13"/>
      <c r="H6" s="13"/>
    </row>
    <row r="7" spans="2:9">
      <c r="B7" s="1"/>
      <c r="C7" s="1"/>
      <c r="D7" s="1"/>
      <c r="E7" s="1"/>
      <c r="F7" s="1"/>
      <c r="G7" s="20" t="s">
        <v>288</v>
      </c>
      <c r="H7" s="20"/>
      <c r="I7" s="19"/>
    </row>
    <row r="8" spans="2:9">
      <c r="B8" s="1" t="s">
        <v>181</v>
      </c>
      <c r="C8" s="1"/>
      <c r="D8" s="1"/>
      <c r="E8" s="1"/>
      <c r="F8" s="1"/>
      <c r="G8" s="1"/>
      <c r="H8" s="1"/>
      <c r="I8" s="19"/>
    </row>
    <row r="9" spans="2:9">
      <c r="B9" s="1" t="s">
        <v>182</v>
      </c>
      <c r="C9" s="1"/>
      <c r="D9" s="1"/>
      <c r="E9" s="1"/>
      <c r="F9" s="1"/>
      <c r="G9" s="1"/>
      <c r="H9" s="1"/>
      <c r="I9" s="19"/>
    </row>
    <row r="10" spans="2:9">
      <c r="B10" s="16" t="s">
        <v>3</v>
      </c>
      <c r="C10" s="16" t="s">
        <v>4</v>
      </c>
      <c r="D10" s="16"/>
      <c r="E10" s="16" t="s">
        <v>5</v>
      </c>
      <c r="F10" s="16" t="s">
        <v>289</v>
      </c>
      <c r="G10" s="16" t="s">
        <v>290</v>
      </c>
      <c r="H10" s="16"/>
      <c r="I10" s="19"/>
    </row>
    <row r="11" spans="2:9">
      <c r="B11" s="10"/>
      <c r="C11" s="10"/>
      <c r="D11" s="10"/>
      <c r="E11" s="10"/>
      <c r="F11" s="10"/>
      <c r="G11" s="10"/>
      <c r="H11" s="10"/>
      <c r="I11" s="10" t="s">
        <v>7</v>
      </c>
    </row>
    <row r="12" spans="2:9" ht="30">
      <c r="B12" s="23" t="s">
        <v>8</v>
      </c>
      <c r="C12" s="23" t="s">
        <v>9</v>
      </c>
      <c r="D12" s="17" t="s">
        <v>10</v>
      </c>
      <c r="E12" s="23" t="s">
        <v>11</v>
      </c>
      <c r="F12" s="17" t="s">
        <v>12</v>
      </c>
      <c r="G12" s="17" t="s">
        <v>10</v>
      </c>
      <c r="H12" s="17" t="s">
        <v>7</v>
      </c>
      <c r="I12" s="17" t="s">
        <v>6</v>
      </c>
    </row>
    <row r="13" spans="2:9">
      <c r="B13" s="23"/>
      <c r="C13" s="23"/>
      <c r="D13" s="17" t="s">
        <v>183</v>
      </c>
      <c r="E13" s="23"/>
      <c r="F13" s="17"/>
      <c r="G13" s="17" t="s">
        <v>14</v>
      </c>
      <c r="H13" s="17" t="s">
        <v>16</v>
      </c>
      <c r="I13" s="17"/>
    </row>
    <row r="14" spans="2:9">
      <c r="B14" s="1" t="s">
        <v>184</v>
      </c>
      <c r="C14" s="1" t="s">
        <v>185</v>
      </c>
      <c r="D14" s="16">
        <v>452</v>
      </c>
      <c r="E14" s="16">
        <v>600</v>
      </c>
      <c r="F14" s="16">
        <v>443</v>
      </c>
      <c r="G14" s="16">
        <f>+D14+E14-F14</f>
        <v>609</v>
      </c>
      <c r="H14" s="16">
        <v>240</v>
      </c>
      <c r="I14" s="6">
        <f>+H14*G14</f>
        <v>146160</v>
      </c>
    </row>
    <row r="15" spans="2:9">
      <c r="B15" s="1" t="s">
        <v>186</v>
      </c>
      <c r="C15" s="1" t="s">
        <v>185</v>
      </c>
      <c r="D15" s="16">
        <v>0</v>
      </c>
      <c r="E15" s="16"/>
      <c r="F15" s="16"/>
      <c r="G15" s="16">
        <f t="shared" ref="G15:G64" si="0">+D15+E15-F15</f>
        <v>0</v>
      </c>
      <c r="H15" s="16">
        <v>339</v>
      </c>
      <c r="I15" s="6">
        <f t="shared" ref="I15:I21" si="1">+G15*H15</f>
        <v>0</v>
      </c>
    </row>
    <row r="16" spans="2:9">
      <c r="B16" s="1" t="s">
        <v>187</v>
      </c>
      <c r="C16" s="1" t="s">
        <v>185</v>
      </c>
      <c r="D16" s="16">
        <v>0</v>
      </c>
      <c r="E16" s="16"/>
      <c r="F16" s="16"/>
      <c r="G16" s="16">
        <f t="shared" si="0"/>
        <v>0</v>
      </c>
      <c r="H16" s="16">
        <v>461</v>
      </c>
      <c r="I16" s="6">
        <f t="shared" si="1"/>
        <v>0</v>
      </c>
    </row>
    <row r="17" spans="2:9">
      <c r="B17" s="1" t="s">
        <v>188</v>
      </c>
      <c r="C17" s="1" t="s">
        <v>185</v>
      </c>
      <c r="D17" s="16">
        <v>0</v>
      </c>
      <c r="E17" s="16"/>
      <c r="F17" s="16"/>
      <c r="G17" s="16">
        <f t="shared" si="0"/>
        <v>0</v>
      </c>
      <c r="H17" s="16">
        <v>247.5</v>
      </c>
      <c r="I17" s="6">
        <f t="shared" si="1"/>
        <v>0</v>
      </c>
    </row>
    <row r="18" spans="2:9">
      <c r="B18" s="5" t="s">
        <v>189</v>
      </c>
      <c r="C18" s="1" t="s">
        <v>185</v>
      </c>
      <c r="D18" s="16">
        <v>4</v>
      </c>
      <c r="E18" s="16">
        <v>30</v>
      </c>
      <c r="F18" s="16"/>
      <c r="G18" s="16">
        <f t="shared" si="0"/>
        <v>34</v>
      </c>
      <c r="H18" s="16">
        <v>840</v>
      </c>
      <c r="I18" s="6">
        <f t="shared" si="1"/>
        <v>28560</v>
      </c>
    </row>
    <row r="19" spans="2:9">
      <c r="B19" s="1" t="s">
        <v>190</v>
      </c>
      <c r="C19" s="1" t="s">
        <v>191</v>
      </c>
      <c r="D19" s="16">
        <v>0</v>
      </c>
      <c r="E19" s="16"/>
      <c r="F19" s="16"/>
      <c r="G19" s="16">
        <f t="shared" si="0"/>
        <v>0</v>
      </c>
      <c r="H19" s="16">
        <v>5945</v>
      </c>
      <c r="I19" s="6">
        <f t="shared" si="1"/>
        <v>0</v>
      </c>
    </row>
    <row r="20" spans="2:9">
      <c r="B20" s="1" t="s">
        <v>192</v>
      </c>
      <c r="C20" s="1" t="s">
        <v>185</v>
      </c>
      <c r="D20" s="16">
        <v>303</v>
      </c>
      <c r="E20" s="16">
        <v>300</v>
      </c>
      <c r="F20" s="16">
        <v>62</v>
      </c>
      <c r="G20" s="16">
        <f t="shared" si="0"/>
        <v>541</v>
      </c>
      <c r="H20" s="16">
        <v>366</v>
      </c>
      <c r="I20" s="6">
        <f t="shared" si="1"/>
        <v>198006</v>
      </c>
    </row>
    <row r="21" spans="2:9">
      <c r="B21" s="1" t="s">
        <v>193</v>
      </c>
      <c r="C21" s="1" t="s">
        <v>185</v>
      </c>
      <c r="D21" s="16">
        <v>247</v>
      </c>
      <c r="E21" s="16"/>
      <c r="F21" s="16">
        <v>55</v>
      </c>
      <c r="G21" s="16">
        <f t="shared" si="0"/>
        <v>192</v>
      </c>
      <c r="H21" s="16">
        <v>235</v>
      </c>
      <c r="I21" s="6">
        <f t="shared" si="1"/>
        <v>45120</v>
      </c>
    </row>
    <row r="22" spans="2:9">
      <c r="B22" s="1" t="s">
        <v>194</v>
      </c>
      <c r="C22" s="1" t="s">
        <v>185</v>
      </c>
      <c r="D22" s="16">
        <v>0</v>
      </c>
      <c r="E22" s="16"/>
      <c r="F22" s="16"/>
      <c r="G22" s="16">
        <v>0</v>
      </c>
      <c r="H22" s="16">
        <v>345</v>
      </c>
      <c r="I22" s="6">
        <f t="shared" ref="I22:I64" si="2">+H22*G22</f>
        <v>0</v>
      </c>
    </row>
    <row r="23" spans="2:9">
      <c r="B23" s="1" t="s">
        <v>195</v>
      </c>
      <c r="C23" s="1" t="s">
        <v>196</v>
      </c>
      <c r="D23" s="16">
        <v>0</v>
      </c>
      <c r="E23" s="16">
        <v>30</v>
      </c>
      <c r="F23" s="16">
        <v>1</v>
      </c>
      <c r="G23" s="16">
        <f t="shared" si="0"/>
        <v>29</v>
      </c>
      <c r="H23" s="16">
        <v>300</v>
      </c>
      <c r="I23" s="6">
        <f t="shared" si="2"/>
        <v>8700</v>
      </c>
    </row>
    <row r="24" spans="2:9">
      <c r="B24" s="1" t="s">
        <v>197</v>
      </c>
      <c r="C24" s="1" t="s">
        <v>185</v>
      </c>
      <c r="D24" s="16">
        <v>0</v>
      </c>
      <c r="E24" s="16">
        <v>300</v>
      </c>
      <c r="F24" s="16">
        <v>132</v>
      </c>
      <c r="G24" s="16">
        <f t="shared" si="0"/>
        <v>168</v>
      </c>
      <c r="H24" s="16">
        <v>699</v>
      </c>
      <c r="I24" s="6">
        <f t="shared" si="2"/>
        <v>117432</v>
      </c>
    </row>
    <row r="25" spans="2:9">
      <c r="B25" s="1" t="s">
        <v>198</v>
      </c>
      <c r="C25" s="1" t="s">
        <v>199</v>
      </c>
      <c r="D25" s="16">
        <v>89</v>
      </c>
      <c r="E25" s="16"/>
      <c r="F25" s="16">
        <v>43</v>
      </c>
      <c r="G25" s="16">
        <f t="shared" si="0"/>
        <v>46</v>
      </c>
      <c r="H25" s="16">
        <v>2000</v>
      </c>
      <c r="I25" s="6">
        <f t="shared" si="2"/>
        <v>92000</v>
      </c>
    </row>
    <row r="26" spans="2:9">
      <c r="B26" s="1" t="s">
        <v>200</v>
      </c>
      <c r="C26" s="1" t="s">
        <v>201</v>
      </c>
      <c r="D26" s="16">
        <v>0</v>
      </c>
      <c r="E26" s="16">
        <v>90</v>
      </c>
      <c r="F26" s="16">
        <v>59.3</v>
      </c>
      <c r="G26" s="16">
        <f>+E26+D26-F26</f>
        <v>30.700000000000003</v>
      </c>
      <c r="H26" s="16">
        <v>2000</v>
      </c>
      <c r="I26" s="6">
        <f t="shared" si="2"/>
        <v>61400.000000000007</v>
      </c>
    </row>
    <row r="27" spans="2:9">
      <c r="B27" s="1" t="s">
        <v>202</v>
      </c>
      <c r="C27" s="1" t="s">
        <v>203</v>
      </c>
      <c r="D27" s="16"/>
      <c r="E27" s="16"/>
      <c r="F27" s="16"/>
      <c r="G27" s="16"/>
      <c r="H27" s="16">
        <v>6600</v>
      </c>
      <c r="I27" s="6">
        <f t="shared" si="2"/>
        <v>0</v>
      </c>
    </row>
    <row r="28" spans="2:9">
      <c r="B28" s="1" t="s">
        <v>204</v>
      </c>
      <c r="C28" s="1" t="s">
        <v>205</v>
      </c>
      <c r="D28" s="16"/>
      <c r="E28" s="16"/>
      <c r="F28" s="16"/>
      <c r="G28" s="16"/>
      <c r="H28" s="16">
        <v>1977</v>
      </c>
      <c r="I28" s="6">
        <f t="shared" si="2"/>
        <v>0</v>
      </c>
    </row>
    <row r="29" spans="2:9">
      <c r="B29" s="1" t="s">
        <v>206</v>
      </c>
      <c r="C29" s="1" t="s">
        <v>207</v>
      </c>
      <c r="D29" s="16">
        <v>11700</v>
      </c>
      <c r="E29" s="16"/>
      <c r="F29" s="16">
        <v>9500</v>
      </c>
      <c r="G29" s="16">
        <f t="shared" si="0"/>
        <v>2200</v>
      </c>
      <c r="H29" s="16">
        <v>15.5</v>
      </c>
      <c r="I29" s="6">
        <f t="shared" si="2"/>
        <v>34100</v>
      </c>
    </row>
    <row r="30" spans="2:9">
      <c r="B30" s="1" t="s">
        <v>208</v>
      </c>
      <c r="C30" s="1" t="s">
        <v>209</v>
      </c>
      <c r="D30" s="16">
        <v>8400</v>
      </c>
      <c r="E30" s="16"/>
      <c r="F30" s="16">
        <v>7000</v>
      </c>
      <c r="G30" s="16">
        <f t="shared" si="0"/>
        <v>1400</v>
      </c>
      <c r="H30" s="16">
        <v>7.6</v>
      </c>
      <c r="I30" s="6">
        <f t="shared" si="2"/>
        <v>10640</v>
      </c>
    </row>
    <row r="31" spans="2:9">
      <c r="B31" s="1" t="s">
        <v>210</v>
      </c>
      <c r="C31" s="1" t="s">
        <v>211</v>
      </c>
      <c r="D31" s="16">
        <v>0</v>
      </c>
      <c r="E31" s="16"/>
      <c r="F31" s="16"/>
      <c r="G31" s="16">
        <f t="shared" si="0"/>
        <v>0</v>
      </c>
      <c r="H31" s="16">
        <v>6</v>
      </c>
      <c r="I31" s="6">
        <f t="shared" si="2"/>
        <v>0</v>
      </c>
    </row>
    <row r="32" spans="2:9">
      <c r="B32" s="1" t="s">
        <v>212</v>
      </c>
      <c r="C32" s="1" t="s">
        <v>207</v>
      </c>
      <c r="D32" s="16">
        <v>0</v>
      </c>
      <c r="E32" s="16"/>
      <c r="F32" s="16"/>
      <c r="G32" s="16">
        <f t="shared" si="0"/>
        <v>0</v>
      </c>
      <c r="H32" s="16">
        <v>5.76</v>
      </c>
      <c r="I32" s="6">
        <f t="shared" si="2"/>
        <v>0</v>
      </c>
    </row>
    <row r="33" spans="2:9">
      <c r="B33" s="1" t="s">
        <v>213</v>
      </c>
      <c r="C33" s="1" t="s">
        <v>207</v>
      </c>
      <c r="D33" s="16">
        <v>560</v>
      </c>
      <c r="E33" s="16"/>
      <c r="F33" s="16"/>
      <c r="G33" s="16">
        <f t="shared" si="0"/>
        <v>560</v>
      </c>
      <c r="H33" s="16">
        <v>1</v>
      </c>
      <c r="I33" s="6">
        <f t="shared" si="2"/>
        <v>560</v>
      </c>
    </row>
    <row r="34" spans="2:9">
      <c r="B34" s="1" t="s">
        <v>214</v>
      </c>
      <c r="C34" s="1" t="s">
        <v>207</v>
      </c>
      <c r="D34" s="16">
        <v>320</v>
      </c>
      <c r="E34" s="16"/>
      <c r="F34" s="16"/>
      <c r="G34" s="16">
        <f t="shared" si="0"/>
        <v>320</v>
      </c>
      <c r="H34" s="16">
        <v>1</v>
      </c>
      <c r="I34" s="6">
        <f t="shared" si="2"/>
        <v>320</v>
      </c>
    </row>
    <row r="35" spans="2:9">
      <c r="B35" s="1" t="s">
        <v>215</v>
      </c>
      <c r="C35" s="1" t="s">
        <v>207</v>
      </c>
      <c r="D35" s="16">
        <v>675</v>
      </c>
      <c r="E35" s="16"/>
      <c r="F35" s="16">
        <v>5</v>
      </c>
      <c r="G35" s="16">
        <f t="shared" si="0"/>
        <v>670</v>
      </c>
      <c r="H35" s="16">
        <v>1</v>
      </c>
      <c r="I35" s="6">
        <f t="shared" si="2"/>
        <v>670</v>
      </c>
    </row>
    <row r="36" spans="2:9">
      <c r="B36" s="1" t="s">
        <v>216</v>
      </c>
      <c r="C36" s="1" t="s">
        <v>207</v>
      </c>
      <c r="D36" s="16">
        <v>2000</v>
      </c>
      <c r="E36" s="16"/>
      <c r="F36" s="16">
        <v>1500</v>
      </c>
      <c r="G36" s="16">
        <f t="shared" si="0"/>
        <v>500</v>
      </c>
      <c r="H36" s="16">
        <v>4.04</v>
      </c>
      <c r="I36" s="6">
        <f t="shared" si="2"/>
        <v>2020</v>
      </c>
    </row>
    <row r="37" spans="2:9">
      <c r="B37" s="1" t="s">
        <v>217</v>
      </c>
      <c r="C37" s="1" t="s">
        <v>207</v>
      </c>
      <c r="D37" s="16">
        <v>7400</v>
      </c>
      <c r="E37" s="16"/>
      <c r="F37" s="16">
        <v>5500</v>
      </c>
      <c r="G37" s="16">
        <f t="shared" si="0"/>
        <v>1900</v>
      </c>
      <c r="H37" s="16">
        <v>21.6</v>
      </c>
      <c r="I37" s="6">
        <f t="shared" si="2"/>
        <v>41040</v>
      </c>
    </row>
    <row r="38" spans="2:9" hidden="1">
      <c r="B38" s="1" t="s">
        <v>218</v>
      </c>
      <c r="C38" s="1" t="s">
        <v>219</v>
      </c>
      <c r="D38" s="16">
        <v>0</v>
      </c>
      <c r="E38" s="16"/>
      <c r="F38" s="16"/>
      <c r="G38" s="16">
        <f>+D38+E38-F38</f>
        <v>0</v>
      </c>
      <c r="H38" s="16"/>
      <c r="I38" s="6">
        <f t="shared" si="2"/>
        <v>0</v>
      </c>
    </row>
    <row r="39" spans="2:9">
      <c r="B39" s="1" t="s">
        <v>220</v>
      </c>
      <c r="C39" s="1" t="s">
        <v>18</v>
      </c>
      <c r="D39" s="16">
        <v>28</v>
      </c>
      <c r="E39" s="16"/>
      <c r="F39" s="16"/>
      <c r="G39" s="16">
        <f t="shared" si="0"/>
        <v>28</v>
      </c>
      <c r="H39" s="16">
        <v>325</v>
      </c>
      <c r="I39" s="6">
        <f t="shared" si="2"/>
        <v>9100</v>
      </c>
    </row>
    <row r="40" spans="2:9">
      <c r="B40" s="1" t="s">
        <v>221</v>
      </c>
      <c r="C40" s="1" t="s">
        <v>18</v>
      </c>
      <c r="D40" s="16">
        <v>62</v>
      </c>
      <c r="E40" s="16"/>
      <c r="F40" s="16"/>
      <c r="G40" s="16">
        <f t="shared" si="0"/>
        <v>62</v>
      </c>
      <c r="H40" s="16">
        <v>347.7</v>
      </c>
      <c r="I40" s="6">
        <f t="shared" si="2"/>
        <v>21557.399999999998</v>
      </c>
    </row>
    <row r="41" spans="2:9">
      <c r="B41" s="1" t="s">
        <v>222</v>
      </c>
      <c r="C41" s="1" t="s">
        <v>18</v>
      </c>
      <c r="D41" s="16">
        <v>88</v>
      </c>
      <c r="E41" s="16"/>
      <c r="F41" s="16"/>
      <c r="G41" s="16">
        <f t="shared" si="0"/>
        <v>88</v>
      </c>
      <c r="H41" s="16">
        <v>446.62</v>
      </c>
      <c r="I41" s="6">
        <f t="shared" si="2"/>
        <v>39302.559999999998</v>
      </c>
    </row>
    <row r="42" spans="2:9">
      <c r="B42" s="1" t="s">
        <v>223</v>
      </c>
      <c r="C42" s="1" t="s">
        <v>225</v>
      </c>
      <c r="D42" s="16">
        <v>1022</v>
      </c>
      <c r="E42" s="16"/>
      <c r="F42" s="16">
        <v>5</v>
      </c>
      <c r="G42" s="16">
        <f t="shared" si="0"/>
        <v>1017</v>
      </c>
      <c r="H42" s="16">
        <v>56</v>
      </c>
      <c r="I42" s="6">
        <f t="shared" si="2"/>
        <v>56952</v>
      </c>
    </row>
    <row r="43" spans="2:9">
      <c r="B43" s="1" t="s">
        <v>224</v>
      </c>
      <c r="C43" s="1" t="s">
        <v>225</v>
      </c>
      <c r="D43" s="16">
        <v>29</v>
      </c>
      <c r="E43" s="16"/>
      <c r="F43" s="16"/>
      <c r="G43" s="16">
        <f t="shared" si="0"/>
        <v>29</v>
      </c>
      <c r="H43" s="16">
        <v>78</v>
      </c>
      <c r="I43" s="6">
        <f t="shared" si="2"/>
        <v>2262</v>
      </c>
    </row>
    <row r="44" spans="2:9">
      <c r="B44" s="1" t="s">
        <v>226</v>
      </c>
      <c r="C44" s="1" t="s">
        <v>18</v>
      </c>
      <c r="D44" s="16">
        <v>29</v>
      </c>
      <c r="E44" s="16"/>
      <c r="F44" s="16">
        <v>1</v>
      </c>
      <c r="G44" s="16">
        <f t="shared" si="0"/>
        <v>28</v>
      </c>
      <c r="H44" s="16">
        <v>110</v>
      </c>
      <c r="I44" s="6">
        <f t="shared" si="2"/>
        <v>3080</v>
      </c>
    </row>
    <row r="45" spans="2:9">
      <c r="B45" s="1" t="s">
        <v>227</v>
      </c>
      <c r="C45" s="1" t="s">
        <v>18</v>
      </c>
      <c r="D45" s="16">
        <v>0</v>
      </c>
      <c r="E45" s="16"/>
      <c r="F45" s="16"/>
      <c r="G45" s="16">
        <f t="shared" si="0"/>
        <v>0</v>
      </c>
      <c r="H45" s="16">
        <v>2093</v>
      </c>
      <c r="I45" s="6">
        <f t="shared" si="2"/>
        <v>0</v>
      </c>
    </row>
    <row r="46" spans="2:9">
      <c r="B46" s="1" t="s">
        <v>228</v>
      </c>
      <c r="C46" s="1" t="s">
        <v>18</v>
      </c>
      <c r="D46" s="16">
        <v>0</v>
      </c>
      <c r="E46" s="16"/>
      <c r="F46" s="16"/>
      <c r="G46" s="16">
        <f t="shared" si="0"/>
        <v>0</v>
      </c>
      <c r="H46" s="16">
        <v>1875</v>
      </c>
      <c r="I46" s="6">
        <f t="shared" si="2"/>
        <v>0</v>
      </c>
    </row>
    <row r="47" spans="2:9">
      <c r="B47" s="1" t="s">
        <v>229</v>
      </c>
      <c r="C47" s="1" t="s">
        <v>230</v>
      </c>
      <c r="D47" s="16">
        <v>0</v>
      </c>
      <c r="E47" s="16"/>
      <c r="F47" s="16"/>
      <c r="G47" s="16">
        <f>+D47+E47-F47</f>
        <v>0</v>
      </c>
      <c r="H47" s="16">
        <v>2093</v>
      </c>
      <c r="I47" s="6">
        <f t="shared" si="2"/>
        <v>0</v>
      </c>
    </row>
    <row r="48" spans="2:9">
      <c r="B48" s="1" t="s">
        <v>231</v>
      </c>
      <c r="C48" s="1" t="s">
        <v>18</v>
      </c>
      <c r="D48" s="16">
        <v>0</v>
      </c>
      <c r="E48" s="16"/>
      <c r="F48" s="16"/>
      <c r="G48" s="16">
        <f t="shared" si="0"/>
        <v>0</v>
      </c>
      <c r="H48" s="16">
        <v>1500</v>
      </c>
      <c r="I48" s="6">
        <f t="shared" si="2"/>
        <v>0</v>
      </c>
    </row>
    <row r="49" spans="2:9">
      <c r="B49" s="1" t="s">
        <v>232</v>
      </c>
      <c r="C49" s="1" t="s">
        <v>18</v>
      </c>
      <c r="D49" s="16">
        <v>0</v>
      </c>
      <c r="E49" s="16"/>
      <c r="F49" s="16"/>
      <c r="G49" s="16">
        <f t="shared" si="0"/>
        <v>0</v>
      </c>
      <c r="H49" s="16">
        <v>300</v>
      </c>
      <c r="I49" s="6">
        <f t="shared" si="2"/>
        <v>0</v>
      </c>
    </row>
    <row r="50" spans="2:9">
      <c r="B50" s="1" t="s">
        <v>233</v>
      </c>
      <c r="C50" s="1" t="s">
        <v>18</v>
      </c>
      <c r="D50" s="16">
        <v>16</v>
      </c>
      <c r="E50" s="16"/>
      <c r="F50" s="16"/>
      <c r="G50" s="16">
        <f t="shared" si="0"/>
        <v>16</v>
      </c>
      <c r="H50" s="16">
        <v>1800</v>
      </c>
      <c r="I50" s="6">
        <f t="shared" si="2"/>
        <v>28800</v>
      </c>
    </row>
    <row r="51" spans="2:9">
      <c r="B51" s="1" t="s">
        <v>234</v>
      </c>
      <c r="C51" s="1" t="s">
        <v>18</v>
      </c>
      <c r="D51" s="16">
        <v>2</v>
      </c>
      <c r="E51" s="16"/>
      <c r="F51" s="16"/>
      <c r="G51" s="16">
        <f t="shared" si="0"/>
        <v>2</v>
      </c>
      <c r="H51" s="16">
        <v>2087</v>
      </c>
      <c r="I51" s="6">
        <f t="shared" si="2"/>
        <v>4174</v>
      </c>
    </row>
    <row r="52" spans="2:9">
      <c r="B52" s="1" t="s">
        <v>235</v>
      </c>
      <c r="C52" s="1" t="s">
        <v>18</v>
      </c>
      <c r="D52" s="16">
        <v>0</v>
      </c>
      <c r="E52" s="16"/>
      <c r="F52" s="16"/>
      <c r="G52" s="16">
        <f t="shared" si="0"/>
        <v>0</v>
      </c>
      <c r="H52" s="16">
        <v>500</v>
      </c>
      <c r="I52" s="6">
        <f t="shared" si="2"/>
        <v>0</v>
      </c>
    </row>
    <row r="53" spans="2:9">
      <c r="B53" s="1" t="s">
        <v>236</v>
      </c>
      <c r="C53" s="1" t="s">
        <v>185</v>
      </c>
      <c r="D53" s="16">
        <v>8</v>
      </c>
      <c r="E53" s="16"/>
      <c r="F53" s="16"/>
      <c r="G53" s="16">
        <f t="shared" si="0"/>
        <v>8</v>
      </c>
      <c r="H53" s="16">
        <v>3279.66</v>
      </c>
      <c r="I53" s="6">
        <f t="shared" si="2"/>
        <v>26237.279999999999</v>
      </c>
    </row>
    <row r="54" spans="2:9">
      <c r="B54" s="1" t="s">
        <v>237</v>
      </c>
      <c r="C54" s="1" t="s">
        <v>185</v>
      </c>
      <c r="D54" s="16">
        <v>16</v>
      </c>
      <c r="E54" s="16"/>
      <c r="F54" s="16"/>
      <c r="G54" s="16">
        <f t="shared" si="0"/>
        <v>16</v>
      </c>
      <c r="H54" s="16">
        <v>1568</v>
      </c>
      <c r="I54" s="6">
        <f t="shared" si="2"/>
        <v>25088</v>
      </c>
    </row>
    <row r="55" spans="2:9">
      <c r="B55" s="1" t="s">
        <v>238</v>
      </c>
      <c r="C55" s="1" t="s">
        <v>239</v>
      </c>
      <c r="D55" s="16">
        <v>15</v>
      </c>
      <c r="E55" s="16"/>
      <c r="F55" s="16"/>
      <c r="G55" s="16">
        <f t="shared" si="0"/>
        <v>15</v>
      </c>
      <c r="H55" s="16">
        <v>70</v>
      </c>
      <c r="I55" s="6">
        <f t="shared" si="2"/>
        <v>1050</v>
      </c>
    </row>
    <row r="56" spans="2:9">
      <c r="B56" s="1" t="s">
        <v>240</v>
      </c>
      <c r="C56" s="1" t="s">
        <v>185</v>
      </c>
      <c r="D56" s="16">
        <v>83</v>
      </c>
      <c r="E56" s="16"/>
      <c r="F56" s="16">
        <v>8</v>
      </c>
      <c r="G56" s="16">
        <f t="shared" si="0"/>
        <v>75</v>
      </c>
      <c r="H56" s="16">
        <v>378.42</v>
      </c>
      <c r="I56" s="6">
        <f t="shared" si="2"/>
        <v>28381.5</v>
      </c>
    </row>
    <row r="57" spans="2:9">
      <c r="B57" s="1" t="s">
        <v>283</v>
      </c>
      <c r="C57" s="1" t="s">
        <v>282</v>
      </c>
      <c r="D57" s="16">
        <v>94</v>
      </c>
      <c r="E57" s="16"/>
      <c r="F57" s="16"/>
      <c r="G57" s="16">
        <f t="shared" si="0"/>
        <v>94</v>
      </c>
      <c r="H57" s="16">
        <v>330</v>
      </c>
      <c r="I57" s="6">
        <f t="shared" si="2"/>
        <v>31020</v>
      </c>
    </row>
    <row r="58" spans="2:9">
      <c r="B58" s="1" t="s">
        <v>241</v>
      </c>
      <c r="C58" s="1" t="s">
        <v>282</v>
      </c>
      <c r="D58" s="16">
        <v>112</v>
      </c>
      <c r="E58" s="16"/>
      <c r="F58" s="16">
        <v>5</v>
      </c>
      <c r="G58" s="16">
        <f t="shared" si="0"/>
        <v>107</v>
      </c>
      <c r="H58" s="16">
        <v>135.6</v>
      </c>
      <c r="I58" s="6">
        <f t="shared" si="2"/>
        <v>14509.199999999999</v>
      </c>
    </row>
    <row r="59" spans="2:9">
      <c r="B59" s="1" t="s">
        <v>242</v>
      </c>
      <c r="C59" s="1" t="s">
        <v>225</v>
      </c>
      <c r="D59" s="16">
        <v>0</v>
      </c>
      <c r="E59" s="16"/>
      <c r="F59" s="16"/>
      <c r="G59" s="16">
        <f t="shared" si="0"/>
        <v>0</v>
      </c>
      <c r="H59" s="16">
        <v>432</v>
      </c>
      <c r="I59" s="6">
        <f t="shared" si="2"/>
        <v>0</v>
      </c>
    </row>
    <row r="60" spans="2:9">
      <c r="B60" s="1" t="s">
        <v>243</v>
      </c>
      <c r="C60" s="1" t="s">
        <v>225</v>
      </c>
      <c r="D60" s="16">
        <v>22</v>
      </c>
      <c r="E60" s="16"/>
      <c r="F60" s="16"/>
      <c r="G60" s="16">
        <f t="shared" si="0"/>
        <v>22</v>
      </c>
      <c r="H60" s="16">
        <v>200</v>
      </c>
      <c r="I60" s="6">
        <f t="shared" si="2"/>
        <v>4400</v>
      </c>
    </row>
    <row r="61" spans="2:9">
      <c r="B61" s="1" t="s">
        <v>244</v>
      </c>
      <c r="C61" s="1" t="s">
        <v>185</v>
      </c>
      <c r="D61" s="16">
        <v>22</v>
      </c>
      <c r="E61" s="16"/>
      <c r="F61" s="16">
        <v>1</v>
      </c>
      <c r="G61" s="16">
        <f t="shared" si="0"/>
        <v>21</v>
      </c>
      <c r="H61" s="16">
        <v>382</v>
      </c>
      <c r="I61" s="6">
        <f t="shared" si="2"/>
        <v>8022</v>
      </c>
    </row>
    <row r="62" spans="2:9">
      <c r="B62" s="1" t="s">
        <v>245</v>
      </c>
      <c r="C62" s="1" t="s">
        <v>185</v>
      </c>
      <c r="D62" s="16">
        <v>0</v>
      </c>
      <c r="E62" s="16">
        <v>50</v>
      </c>
      <c r="F62" s="16"/>
      <c r="G62" s="16">
        <f t="shared" si="0"/>
        <v>50</v>
      </c>
      <c r="H62" s="16">
        <v>390</v>
      </c>
      <c r="I62" s="6">
        <f t="shared" si="2"/>
        <v>19500</v>
      </c>
    </row>
    <row r="63" spans="2:9">
      <c r="B63" s="1" t="s">
        <v>246</v>
      </c>
      <c r="C63" s="1" t="s">
        <v>247</v>
      </c>
      <c r="D63" s="16">
        <v>1012</v>
      </c>
      <c r="E63" s="16"/>
      <c r="F63" s="16"/>
      <c r="G63" s="16">
        <f t="shared" si="0"/>
        <v>1012</v>
      </c>
      <c r="H63" s="16">
        <v>136</v>
      </c>
      <c r="I63" s="6">
        <f t="shared" si="2"/>
        <v>137632</v>
      </c>
    </row>
    <row r="64" spans="2:9">
      <c r="B64" s="1" t="s">
        <v>292</v>
      </c>
      <c r="C64" s="1" t="s">
        <v>185</v>
      </c>
      <c r="D64" s="16">
        <v>20</v>
      </c>
      <c r="E64" s="16"/>
      <c r="F64" s="16"/>
      <c r="G64" s="16">
        <f t="shared" si="0"/>
        <v>20</v>
      </c>
      <c r="H64" s="16">
        <v>885</v>
      </c>
      <c r="I64" s="6">
        <f t="shared" si="2"/>
        <v>17700</v>
      </c>
    </row>
    <row r="65" spans="2:9">
      <c r="B65" s="3" t="s">
        <v>83</v>
      </c>
      <c r="C65" s="3"/>
      <c r="D65" s="3"/>
      <c r="E65" s="3"/>
      <c r="F65" s="3"/>
      <c r="G65" s="3"/>
      <c r="H65" s="3"/>
      <c r="I65" s="12">
        <f>SUM(I13:I64)</f>
        <v>1265495.94</v>
      </c>
    </row>
    <row r="67" spans="2:9">
      <c r="B67" s="3" t="s">
        <v>84</v>
      </c>
      <c r="H67" s="3" t="s">
        <v>85</v>
      </c>
      <c r="I67" s="3"/>
    </row>
    <row r="68" spans="2:9">
      <c r="B68" t="s">
        <v>86</v>
      </c>
      <c r="H68" t="s">
        <v>87</v>
      </c>
    </row>
    <row r="69" spans="2:9">
      <c r="C69" s="3" t="s">
        <v>88</v>
      </c>
      <c r="D69" s="14"/>
      <c r="E69" s="14"/>
      <c r="F69" s="15"/>
    </row>
    <row r="70" spans="2:9">
      <c r="C70" t="s">
        <v>89</v>
      </c>
    </row>
    <row r="71" spans="2:9">
      <c r="B71" s="22"/>
      <c r="C71" s="22"/>
    </row>
  </sheetData>
  <mergeCells count="6">
    <mergeCell ref="I7:I10"/>
    <mergeCell ref="G7:H7"/>
    <mergeCell ref="B71:C71"/>
    <mergeCell ref="B12:B13"/>
    <mergeCell ref="C12:C13"/>
    <mergeCell ref="E12:E13"/>
  </mergeCells>
  <pageMargins left="0.70866141732283461" right="0.70866141732283461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 MAT. OFICINA </vt:lpstr>
      <vt:lpstr>INVENTARIO MAT</vt:lpstr>
      <vt:lpstr>INVENTARIO MAT. LIMPIEZA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ENC. CONTABILIDAD</cp:lastModifiedBy>
  <cp:lastPrinted>2026-02-04T17:50:51Z</cp:lastPrinted>
  <dcterms:created xsi:type="dcterms:W3CDTF">2024-02-09T11:45:00Z</dcterms:created>
  <dcterms:modified xsi:type="dcterms:W3CDTF">2026-02-04T17:51:12Z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622F4DA53AB444D1B5B8214FE3758611_12</vt:lpwstr>
  </property>
  <property fmtid="{D5CDD505-2E9C-101B-9397-08002B2CF9AE}" pid="3" name="KSOProductBuildVer">
    <vt:lpwstr>3082-12.2.0.21179</vt:lpwstr>
  </property>
</Properties>
</file>