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NC. CONTABILIDAD\Desktop\TRANSPARENCIA\septiembre\"/>
    </mc:Choice>
  </mc:AlternateContent>
  <bookViews>
    <workbookView xWindow="0" yWindow="0" windowWidth="28800" windowHeight="12330" tabRatio="727" activeTab="3"/>
  </bookViews>
  <sheets>
    <sheet name="INVENTARIO MAT. OFICINA " sheetId="2" r:id="rId1"/>
    <sheet name="INVENTARIO MAT" sheetId="3" r:id="rId2"/>
    <sheet name="INVENTARIO MAT. LIMPIEZA" sheetId="1" r:id="rId3"/>
    <sheet name="UTILES DE COCINA " sheetId="4" r:id="rId4"/>
  </sheets>
  <definedNames>
    <definedName name="_xlnm._FilterDatabase" localSheetId="1" hidden="1">'INVENTARIO MAT'!$B$6:$I$88</definedName>
    <definedName name="_xlnm._FilterDatabase" localSheetId="2" hidden="1">'INVENTARIO MAT. LIMPIEZA'!$B$6:$I$44</definedName>
    <definedName name="_xlnm._FilterDatabase" localSheetId="0" hidden="1">'INVENTARIO MAT. OFICINA '!$B$5:$I$54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4" l="1"/>
  <c r="G65" i="4"/>
  <c r="I65" i="4" s="1"/>
  <c r="G64" i="4"/>
  <c r="I64" i="4" s="1"/>
  <c r="G63" i="4"/>
  <c r="I63" i="4" s="1"/>
  <c r="G62" i="4"/>
  <c r="I62" i="4" s="1"/>
  <c r="G61" i="4"/>
  <c r="I61" i="4" s="1"/>
  <c r="G60" i="4"/>
  <c r="I60" i="4" s="1"/>
  <c r="G59" i="4"/>
  <c r="I59" i="4" s="1"/>
  <c r="G58" i="4"/>
  <c r="I58" i="4" s="1"/>
  <c r="G57" i="4"/>
  <c r="I57" i="4" s="1"/>
  <c r="G56" i="4"/>
  <c r="I56" i="4" s="1"/>
  <c r="G55" i="4"/>
  <c r="I55" i="4" s="1"/>
  <c r="G54" i="4"/>
  <c r="I54" i="4" s="1"/>
  <c r="G53" i="4"/>
  <c r="I53" i="4" s="1"/>
  <c r="G52" i="4"/>
  <c r="I52" i="4" s="1"/>
  <c r="G51" i="4"/>
  <c r="I51" i="4" s="1"/>
  <c r="G50" i="4"/>
  <c r="I50" i="4" s="1"/>
  <c r="G49" i="4"/>
  <c r="I49" i="4" s="1"/>
  <c r="G48" i="4"/>
  <c r="I48" i="4" s="1"/>
  <c r="G47" i="4"/>
  <c r="I47" i="4" s="1"/>
  <c r="G46" i="4"/>
  <c r="I46" i="4" s="1"/>
  <c r="G45" i="4"/>
  <c r="I45" i="4" s="1"/>
  <c r="G44" i="4"/>
  <c r="I44" i="4" s="1"/>
  <c r="G43" i="4"/>
  <c r="I43" i="4" s="1"/>
  <c r="G42" i="4"/>
  <c r="I42" i="4" s="1"/>
  <c r="G41" i="4"/>
  <c r="I41" i="4" s="1"/>
  <c r="G40" i="4"/>
  <c r="I40" i="4" s="1"/>
  <c r="G39" i="4"/>
  <c r="I39" i="4" s="1"/>
  <c r="G38" i="4"/>
  <c r="I38" i="4" s="1"/>
  <c r="G37" i="4"/>
  <c r="I37" i="4" s="1"/>
  <c r="G36" i="4"/>
  <c r="I36" i="4" s="1"/>
  <c r="G35" i="4"/>
  <c r="I35" i="4" s="1"/>
  <c r="G34" i="4"/>
  <c r="I34" i="4" s="1"/>
  <c r="G33" i="4"/>
  <c r="I33" i="4" s="1"/>
  <c r="G32" i="4"/>
  <c r="I32" i="4" s="1"/>
  <c r="G31" i="4"/>
  <c r="I31" i="4" s="1"/>
  <c r="G30" i="4"/>
  <c r="I30" i="4" s="1"/>
  <c r="G29" i="4"/>
  <c r="I29" i="4" s="1"/>
  <c r="G28" i="4"/>
  <c r="I28" i="4" s="1"/>
  <c r="G27" i="4"/>
  <c r="I27" i="4" s="1"/>
  <c r="G26" i="4"/>
  <c r="I26" i="4" s="1"/>
  <c r="G25" i="4"/>
  <c r="I25" i="4" s="1"/>
  <c r="G24" i="4"/>
  <c r="I24" i="4" s="1"/>
  <c r="G23" i="4"/>
  <c r="I23" i="4" s="1"/>
  <c r="G22" i="4"/>
  <c r="I22" i="4" s="1"/>
  <c r="G21" i="4"/>
  <c r="I21" i="4" s="1"/>
  <c r="G20" i="4"/>
  <c r="I20" i="4" s="1"/>
  <c r="G19" i="4"/>
  <c r="I19" i="4" s="1"/>
  <c r="G18" i="4"/>
  <c r="I18" i="4" s="1"/>
  <c r="G17" i="4"/>
  <c r="I17" i="4" s="1"/>
  <c r="G16" i="4"/>
  <c r="I16" i="4" s="1"/>
  <c r="G15" i="4"/>
  <c r="I15" i="4" s="1"/>
  <c r="G14" i="4"/>
  <c r="I14" i="4" s="1"/>
  <c r="G13" i="4"/>
  <c r="I13" i="4" s="1"/>
  <c r="I66" i="4" l="1"/>
  <c r="F38" i="2" l="1"/>
  <c r="F13" i="2" l="1"/>
  <c r="I13" i="2" s="1"/>
  <c r="G39" i="1"/>
  <c r="I39" i="1" s="1"/>
  <c r="F69" i="3"/>
  <c r="I69" i="3" s="1"/>
  <c r="F61" i="3"/>
  <c r="I61" i="3" s="1"/>
  <c r="F80" i="3"/>
  <c r="I80" i="3" s="1"/>
  <c r="G20" i="1"/>
  <c r="I20" i="1" s="1"/>
  <c r="G21" i="1"/>
  <c r="I21" i="1" s="1"/>
  <c r="F31" i="2"/>
  <c r="I31" i="2" s="1"/>
  <c r="G44" i="1"/>
  <c r="I44" i="1" s="1"/>
  <c r="G43" i="1"/>
  <c r="I43" i="1" s="1"/>
  <c r="G42" i="1"/>
  <c r="I42" i="1" s="1"/>
  <c r="G41" i="1"/>
  <c r="I41" i="1" s="1"/>
  <c r="G40" i="1"/>
  <c r="I40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I87" i="3"/>
  <c r="F87" i="3"/>
  <c r="F86" i="3"/>
  <c r="I86" i="3" s="1"/>
  <c r="F85" i="3"/>
  <c r="F84" i="3"/>
  <c r="I84" i="3" s="1"/>
  <c r="F83" i="3"/>
  <c r="I83" i="3" s="1"/>
  <c r="F82" i="3"/>
  <c r="I82" i="3" s="1"/>
  <c r="F81" i="3"/>
  <c r="I81" i="3" s="1"/>
  <c r="F79" i="3"/>
  <c r="I79" i="3" s="1"/>
  <c r="F78" i="3"/>
  <c r="I78" i="3" s="1"/>
  <c r="F77" i="3"/>
  <c r="I77" i="3" s="1"/>
  <c r="F76" i="3"/>
  <c r="I76" i="3" s="1"/>
  <c r="F75" i="3"/>
  <c r="I75" i="3" s="1"/>
  <c r="F74" i="3"/>
  <c r="I74" i="3" s="1"/>
  <c r="F73" i="3"/>
  <c r="I73" i="3" s="1"/>
  <c r="F72" i="3"/>
  <c r="I72" i="3" s="1"/>
  <c r="F71" i="3"/>
  <c r="I71" i="3" s="1"/>
  <c r="F70" i="3"/>
  <c r="I70" i="3" s="1"/>
  <c r="F68" i="3"/>
  <c r="I68" i="3" s="1"/>
  <c r="F67" i="3"/>
  <c r="I67" i="3" s="1"/>
  <c r="F66" i="3"/>
  <c r="I66" i="3" s="1"/>
  <c r="F65" i="3"/>
  <c r="I65" i="3" s="1"/>
  <c r="F64" i="3"/>
  <c r="I64" i="3" s="1"/>
  <c r="F63" i="3"/>
  <c r="I63" i="3" s="1"/>
  <c r="F62" i="3"/>
  <c r="I62" i="3" s="1"/>
  <c r="F60" i="3"/>
  <c r="I60" i="3" s="1"/>
  <c r="F59" i="3"/>
  <c r="I59" i="3" s="1"/>
  <c r="F58" i="3"/>
  <c r="I58" i="3" s="1"/>
  <c r="F57" i="3"/>
  <c r="I57" i="3" s="1"/>
  <c r="F56" i="3"/>
  <c r="I56" i="3" s="1"/>
  <c r="F55" i="3"/>
  <c r="I55" i="3" s="1"/>
  <c r="F54" i="3"/>
  <c r="I54" i="3" s="1"/>
  <c r="F53" i="3"/>
  <c r="I53" i="3" s="1"/>
  <c r="F52" i="3"/>
  <c r="I52" i="3" s="1"/>
  <c r="F51" i="3"/>
  <c r="I51" i="3" s="1"/>
  <c r="F50" i="3"/>
  <c r="I50" i="3" s="1"/>
  <c r="F49" i="3"/>
  <c r="I49" i="3" s="1"/>
  <c r="F48" i="3"/>
  <c r="I48" i="3" s="1"/>
  <c r="F47" i="3"/>
  <c r="I47" i="3" s="1"/>
  <c r="F46" i="3"/>
  <c r="I46" i="3" s="1"/>
  <c r="F45" i="3"/>
  <c r="I45" i="3" s="1"/>
  <c r="F44" i="3"/>
  <c r="I44" i="3" s="1"/>
  <c r="F43" i="3"/>
  <c r="I43" i="3" s="1"/>
  <c r="F42" i="3"/>
  <c r="I42" i="3" s="1"/>
  <c r="F41" i="3"/>
  <c r="I41" i="3" s="1"/>
  <c r="F40" i="3"/>
  <c r="I40" i="3" s="1"/>
  <c r="F39" i="3"/>
  <c r="I39" i="3" s="1"/>
  <c r="F38" i="3"/>
  <c r="I38" i="3" s="1"/>
  <c r="F37" i="3"/>
  <c r="I37" i="3" s="1"/>
  <c r="F36" i="3"/>
  <c r="I36" i="3" s="1"/>
  <c r="F35" i="3"/>
  <c r="I35" i="3" s="1"/>
  <c r="F34" i="3"/>
  <c r="I34" i="3" s="1"/>
  <c r="F33" i="3"/>
  <c r="I33" i="3" s="1"/>
  <c r="F32" i="3"/>
  <c r="I32" i="3" s="1"/>
  <c r="F31" i="3"/>
  <c r="I31" i="3" s="1"/>
  <c r="F30" i="3"/>
  <c r="I30" i="3" s="1"/>
  <c r="F29" i="3"/>
  <c r="I29" i="3" s="1"/>
  <c r="F28" i="3"/>
  <c r="I28" i="3" s="1"/>
  <c r="F27" i="3"/>
  <c r="I27" i="3" s="1"/>
  <c r="F26" i="3"/>
  <c r="I26" i="3" s="1"/>
  <c r="F25" i="3"/>
  <c r="I25" i="3" s="1"/>
  <c r="F24" i="3"/>
  <c r="I24" i="3" s="1"/>
  <c r="F23" i="3"/>
  <c r="I23" i="3" s="1"/>
  <c r="F22" i="3"/>
  <c r="I22" i="3" s="1"/>
  <c r="F21" i="3"/>
  <c r="I21" i="3" s="1"/>
  <c r="F20" i="3"/>
  <c r="I20" i="3" s="1"/>
  <c r="F19" i="3"/>
  <c r="I19" i="3" s="1"/>
  <c r="F18" i="3"/>
  <c r="I18" i="3" s="1"/>
  <c r="F17" i="3"/>
  <c r="I17" i="3" s="1"/>
  <c r="F16" i="3"/>
  <c r="I16" i="3" s="1"/>
  <c r="F15" i="3"/>
  <c r="I15" i="3" s="1"/>
  <c r="F14" i="3"/>
  <c r="I14" i="3" s="1"/>
  <c r="F53" i="2"/>
  <c r="I53" i="2" s="1"/>
  <c r="F52" i="2"/>
  <c r="I52" i="2" s="1"/>
  <c r="F51" i="2"/>
  <c r="I51" i="2" s="1"/>
  <c r="F50" i="2"/>
  <c r="I50" i="2" s="1"/>
  <c r="F49" i="2"/>
  <c r="I49" i="2" s="1"/>
  <c r="F48" i="2"/>
  <c r="I48" i="2" s="1"/>
  <c r="F47" i="2"/>
  <c r="I47" i="2" s="1"/>
  <c r="F46" i="2"/>
  <c r="I46" i="2" s="1"/>
  <c r="F45" i="2"/>
  <c r="I45" i="2" s="1"/>
  <c r="F44" i="2"/>
  <c r="I44" i="2" s="1"/>
  <c r="F43" i="2"/>
  <c r="I43" i="2" s="1"/>
  <c r="F42" i="2"/>
  <c r="I42" i="2" s="1"/>
  <c r="F41" i="2"/>
  <c r="I41" i="2" s="1"/>
  <c r="F40" i="2"/>
  <c r="I40" i="2" s="1"/>
  <c r="F39" i="2"/>
  <c r="I39" i="2" s="1"/>
  <c r="I38" i="2"/>
  <c r="F37" i="2"/>
  <c r="I37" i="2" s="1"/>
  <c r="F36" i="2"/>
  <c r="I36" i="2" s="1"/>
  <c r="F35" i="2"/>
  <c r="I35" i="2" s="1"/>
  <c r="F34" i="2"/>
  <c r="I34" i="2" s="1"/>
  <c r="F33" i="2"/>
  <c r="I33" i="2" s="1"/>
  <c r="F32" i="2"/>
  <c r="I32" i="2" s="1"/>
  <c r="F30" i="2"/>
  <c r="I30" i="2" s="1"/>
  <c r="F29" i="2"/>
  <c r="I29" i="2" s="1"/>
  <c r="F28" i="2"/>
  <c r="I28" i="2" s="1"/>
  <c r="F27" i="2"/>
  <c r="I27" i="2" s="1"/>
  <c r="F26" i="2"/>
  <c r="I26" i="2" s="1"/>
  <c r="F25" i="2"/>
  <c r="I25" i="2" s="1"/>
  <c r="F24" i="2"/>
  <c r="I24" i="2" s="1"/>
  <c r="F23" i="2"/>
  <c r="I23" i="2" s="1"/>
  <c r="F22" i="2"/>
  <c r="I22" i="2" s="1"/>
  <c r="F21" i="2"/>
  <c r="I21" i="2" s="1"/>
  <c r="F20" i="2"/>
  <c r="I20" i="2" s="1"/>
  <c r="I19" i="2"/>
  <c r="F18" i="2"/>
  <c r="I18" i="2" s="1"/>
  <c r="F17" i="2"/>
  <c r="I17" i="2" s="1"/>
  <c r="F16" i="2"/>
  <c r="I16" i="2" s="1"/>
  <c r="F15" i="2"/>
  <c r="I15" i="2" s="1"/>
  <c r="F14" i="2"/>
  <c r="I14" i="2" s="1"/>
  <c r="I45" i="1" l="1"/>
  <c r="I88" i="3"/>
  <c r="I54" i="2"/>
</calcChain>
</file>

<file path=xl/sharedStrings.xml><?xml version="1.0" encoding="utf-8"?>
<sst xmlns="http://schemas.openxmlformats.org/spreadsheetml/2006/main" count="464" uniqueCount="260">
  <si>
    <t xml:space="preserve">                                                                                             Inventario de Materiales Gastable de Oficina </t>
  </si>
  <si>
    <t xml:space="preserve">                              ALMACEN:   DE MATERIALES DE OFICINA </t>
  </si>
  <si>
    <t xml:space="preserve">   ESTABLECIMIENTO:  HOSPITAL MATERNO DRA. EVANGELINA RODRIGUEZ        REGION: 0</t>
  </si>
  <si>
    <t xml:space="preserve">            AREA DE SALUD:  </t>
  </si>
  <si>
    <t>VI</t>
  </si>
  <si>
    <t xml:space="preserve">    MES:  </t>
  </si>
  <si>
    <t>AÑO 2025</t>
  </si>
  <si>
    <t>TOTAL</t>
  </si>
  <si>
    <t>VALOR</t>
  </si>
  <si>
    <t>ARTICULO</t>
  </si>
  <si>
    <t>UNIDAD</t>
  </si>
  <si>
    <t xml:space="preserve">EXISTENCIA </t>
  </si>
  <si>
    <t>ENTRADA</t>
  </si>
  <si>
    <t>CONSUMIDO</t>
  </si>
  <si>
    <t xml:space="preserve">INICIAL </t>
  </si>
  <si>
    <t>FINAL</t>
  </si>
  <si>
    <t>(3+4)5</t>
  </si>
  <si>
    <t>UNITARIO</t>
  </si>
  <si>
    <t>CINTA PEGANTE TRANSP.</t>
  </si>
  <si>
    <t>UNDS</t>
  </si>
  <si>
    <t>CARPETAS ACORDEON CON DIVISIONES</t>
  </si>
  <si>
    <t>CARPETA 3 ARGOLLA G.</t>
  </si>
  <si>
    <t>PORTA CINTA ADHESIVAS</t>
  </si>
  <si>
    <t>CJ/12</t>
  </si>
  <si>
    <t>CLIP PEQ.</t>
  </si>
  <si>
    <t>CLIP GRANDE</t>
  </si>
  <si>
    <t>CORRECTOR TIPO LAPICERO</t>
  </si>
  <si>
    <t>LAPIZ CARBON</t>
  </si>
  <si>
    <t>GRAPA</t>
  </si>
  <si>
    <t>CJ/24</t>
  </si>
  <si>
    <t>TIGERA MEDIANA</t>
  </si>
  <si>
    <t>TIGERA GRANDE</t>
  </si>
  <si>
    <t>BANDITA/GOMITA</t>
  </si>
  <si>
    <t>GRAPADORA GDE.</t>
  </si>
  <si>
    <t>SACAGRAPA</t>
  </si>
  <si>
    <t>SACA PUNTAS</t>
  </si>
  <si>
    <t>LIBRETAS RAYADAS 8 1/2 *11</t>
  </si>
  <si>
    <t>LIBRO RECORD 500 PAG.</t>
  </si>
  <si>
    <t>TARJETA DE INVENTARIO</t>
  </si>
  <si>
    <t xml:space="preserve">TARJETA DE CITAS </t>
  </si>
  <si>
    <t>RESALTADORES MAMEY</t>
  </si>
  <si>
    <t>RESALTADORES VERDE</t>
  </si>
  <si>
    <t>RESALTADORES AZUL</t>
  </si>
  <si>
    <t>RESALTADORES ROSADO</t>
  </si>
  <si>
    <t>TINTA P/SELLO</t>
  </si>
  <si>
    <t>PAPER P/SUMADORA</t>
  </si>
  <si>
    <t>PAPER BON 8 1/2 x11</t>
  </si>
  <si>
    <t>RESMAS</t>
  </si>
  <si>
    <t>PAPEL BON 8 1/2X14</t>
  </si>
  <si>
    <t xml:space="preserve">PORTA LAPIZ DE METAL </t>
  </si>
  <si>
    <t>PAQ.</t>
  </si>
  <si>
    <t>PAPER KRAFT CREMA</t>
  </si>
  <si>
    <t xml:space="preserve">UNDS </t>
  </si>
  <si>
    <t>PROTECTORES DE HOJAS TRANSPARENTES</t>
  </si>
  <si>
    <t>PILA TRIPLE AAA</t>
  </si>
  <si>
    <t>PAPER KRAFT BLANCO</t>
  </si>
  <si>
    <t>GANCHO M Y H</t>
  </si>
  <si>
    <t>CJAS.</t>
  </si>
  <si>
    <t>POSTIN MED.</t>
  </si>
  <si>
    <t>PERFODOEA DE 3 HOYOS</t>
  </si>
  <si>
    <t>FOLDER AMARILLO</t>
  </si>
  <si>
    <t>FOLDER ROJO DE 3 DIVIC.</t>
  </si>
  <si>
    <t>FOLDER VERDE</t>
  </si>
  <si>
    <t>FOLDER AZUL</t>
  </si>
  <si>
    <t>FOLDER ROJO</t>
  </si>
  <si>
    <t xml:space="preserve">CLICK BILLETEROS </t>
  </si>
  <si>
    <t xml:space="preserve">TOTAL </t>
  </si>
  <si>
    <t>Dr. Marcelino Figuereo</t>
  </si>
  <si>
    <t>Lic. Migdalia A. Vasquez</t>
  </si>
  <si>
    <t xml:space="preserve">              Director</t>
  </si>
  <si>
    <t>Administradora</t>
  </si>
  <si>
    <t xml:space="preserve">                    Lic. Victor Rafael Jimenez</t>
  </si>
  <si>
    <t xml:space="preserve">              Enc. Almacen No Hospitalario</t>
  </si>
  <si>
    <t xml:space="preserve">                                                                                             Inventario de Materiales Gastable</t>
  </si>
  <si>
    <t xml:space="preserve">                              ALMACEN:   DE MATERIALES</t>
  </si>
  <si>
    <t xml:space="preserve"> </t>
  </si>
  <si>
    <t xml:space="preserve">INIICAL </t>
  </si>
  <si>
    <t>LIBRO DE EMERGENCIA</t>
  </si>
  <si>
    <t>LIBRO DE PARTO</t>
  </si>
  <si>
    <t>LIBRO PROC-QUIRURGICO</t>
  </si>
  <si>
    <t>LIBRO DE PERINATO</t>
  </si>
  <si>
    <t>LIBRO DE REGISTRO DE NACIMIENTO</t>
  </si>
  <si>
    <t>TALONARIO ENFERMERIA EMERG</t>
  </si>
  <si>
    <t>TALONARIO ENFERM. DE CIRUGIA</t>
  </si>
  <si>
    <t>TALONARIO LAB. DEGLOSE</t>
  </si>
  <si>
    <t>RECETARIO LAB. QUIMICO</t>
  </si>
  <si>
    <t>TALONARIO TRIP. NSR/CAJA</t>
  </si>
  <si>
    <t>TALONARIO EXAMEN ORINA</t>
  </si>
  <si>
    <t>TALONARIO HEMATOLOGIA</t>
  </si>
  <si>
    <t>TALONARIO REPORTE  CONS.DIARIO/ CONS. EXTERNA</t>
  </si>
  <si>
    <t>TALONARIO ASIG. TRAB. ENFERMERIA</t>
  </si>
  <si>
    <t>TALONARIO DE PERINATOLOGIA</t>
  </si>
  <si>
    <t>TALONARIO HIST. CLIN. PEDIATRICA</t>
  </si>
  <si>
    <t>TALONARIO DE TARG. PERINATAL</t>
  </si>
  <si>
    <t>TALONARIO DE GAST.  QUIROFANO</t>
  </si>
  <si>
    <t>TALONARIO RECI. AL USUARIO</t>
  </si>
  <si>
    <t>TALONARIO MAT. GASTABLES</t>
  </si>
  <si>
    <t>TALONARIO RECOLEC DE DATOS</t>
  </si>
  <si>
    <t>TALONARIO DE SONOGRAFIA</t>
  </si>
  <si>
    <t>TALONARIO REPORTE  DIAGN.. OBST.</t>
  </si>
  <si>
    <t>TALONARIO HIST. CLIN.MUJER/ABORTO</t>
  </si>
  <si>
    <t>TALONARIO RECOMEN. MATER.</t>
  </si>
  <si>
    <t>TALONARIO FORM. VACUNA</t>
  </si>
  <si>
    <t>TALONARIO CLINIC. VIROLOGIA</t>
  </si>
  <si>
    <t>TALONARIO EVALUAC. PRE-ANESTESIA</t>
  </si>
  <si>
    <t>TALONARIO DE EGRESO DE SALA</t>
  </si>
  <si>
    <t>TALONARIO DE HIGUIENES Y SALUD</t>
  </si>
  <si>
    <t>TALONARIO REP. ABDOMINAL SONOG</t>
  </si>
  <si>
    <t>TALONARIO ENFERMERIA Y DIETA</t>
  </si>
  <si>
    <t>TALONARIO HIST. CLIN. PERINATAL</t>
  </si>
  <si>
    <t>TALONARIO PUERPERIO</t>
  </si>
  <si>
    <t>TALONARIO REPORTE  HEMO CULTIVO</t>
  </si>
  <si>
    <t>TALONARIO SONOGRAFIA TIROIDES</t>
  </si>
  <si>
    <t>TALONARIO REPORTE URO-CULTIVO</t>
  </si>
  <si>
    <t>TALONARO REPORTE ANTI-BIOGRAMA</t>
  </si>
  <si>
    <t>TALONARIO DE CONSEJERIA</t>
  </si>
  <si>
    <t>TALONARIO  RETORNO A PACIENTES</t>
  </si>
  <si>
    <t>TALONARIO HISTORIA CLIN. GINEC.</t>
  </si>
  <si>
    <t>TALONARIO CONTROL DE GLICEMIA.</t>
  </si>
  <si>
    <t>TALONARIO PERIODONCIA</t>
  </si>
  <si>
    <t>TALONARIO ODONTOLOGIA</t>
  </si>
  <si>
    <t>TALONARIO FECHA CLIN. ORTODONCIA</t>
  </si>
  <si>
    <t>TALONARIO DIGNOSTICO ODONT. NAC.</t>
  </si>
  <si>
    <t>TALONARIO ENDOCRINOLOGIA</t>
  </si>
  <si>
    <t>TALONARIO HJ CONSENTIMIENT INF</t>
  </si>
  <si>
    <t>TALONARIO ODONT. FECHA NAC.</t>
  </si>
  <si>
    <t>TALONARIO INGRES PAC. ODONT</t>
  </si>
  <si>
    <t>TALONARIO ATENCION ODONTOL</t>
  </si>
  <si>
    <t>TALONARIO H/REQ. UCIN</t>
  </si>
  <si>
    <t>TALONARIO CENTRAL DE OXIGENO /EMERG</t>
  </si>
  <si>
    <t>TALONARIO CENTRAL HIDRICO/ENFERM UCIN</t>
  </si>
  <si>
    <t>TALONARIO HIST. CLINIC. NEONATAL</t>
  </si>
  <si>
    <t>TALONARIO RECIEN NAC. FALLECIDO</t>
  </si>
  <si>
    <t>TALONARIO DE COMP. DE EMBARAZOS</t>
  </si>
  <si>
    <t>TALONARIO DE HIST. CLIN. ENDROCRINOLOGIA</t>
  </si>
  <si>
    <t>TALONARIO HOJ/SIGNO VITALES</t>
  </si>
  <si>
    <t>TALONARIO CONDUCCION ANESTECIA</t>
  </si>
  <si>
    <t>TALONARIO DEPART. NEONATOLOGIA CONSENT. UCIN</t>
  </si>
  <si>
    <t>TALONARIO DEPRT. NEONATOLOG/H PROTOCOLO</t>
  </si>
  <si>
    <t xml:space="preserve">KARDEX DE MEDICAMENTOS </t>
  </si>
  <si>
    <t>NUTRICION CLINICA</t>
  </si>
  <si>
    <t>SINGNOGRAMA CONTROL LIQUIDO</t>
  </si>
  <si>
    <t xml:space="preserve">SINOGRAMA </t>
  </si>
  <si>
    <t>TALONARIO DE KARDEX ENFERM UCIN</t>
  </si>
  <si>
    <t>TALONARIO DEPART NEON/HJ DE BALANCE HIDRICO</t>
  </si>
  <si>
    <t>TALONARIO ENDROCRINOLOGIA H/ DE NIVELES</t>
  </si>
  <si>
    <t>TALONARIO VERIFICACION SEGURIDAD CIRUGIA</t>
  </si>
  <si>
    <t xml:space="preserve">PAPA NICOLAO </t>
  </si>
  <si>
    <t xml:space="preserve">BLOCK DE 4 HOJAS </t>
  </si>
  <si>
    <t xml:space="preserve">                                                                                             Inventario de Materiales Gastable de Limpieza</t>
  </si>
  <si>
    <t xml:space="preserve">                                      ALMACEN:   DE MATERIALES DE LIMPIEZA</t>
  </si>
  <si>
    <t xml:space="preserve">   ESTABLECIMIENTO: HOSPITAL MATERNO DRA. EVANGELINA RODRIGUEZ  REGION: 0</t>
  </si>
  <si>
    <t xml:space="preserve">INICAL </t>
  </si>
  <si>
    <t>GLS</t>
  </si>
  <si>
    <t>REMOVEDOR DE MANCHAS DECALIN</t>
  </si>
  <si>
    <t>CLORO GRANULADO</t>
  </si>
  <si>
    <t>CUBETA</t>
  </si>
  <si>
    <t>JABON DE CUABA</t>
  </si>
  <si>
    <t>MISTOLIN</t>
  </si>
  <si>
    <t>DETERGENTE EN POLVO</t>
  </si>
  <si>
    <t>SACO</t>
  </si>
  <si>
    <t>SUAVISANTE</t>
  </si>
  <si>
    <t>PH SCOTT/PLIEGO</t>
  </si>
  <si>
    <t>FALDO/12</t>
  </si>
  <si>
    <t>FUNDA 55GLS</t>
  </si>
  <si>
    <t>PAQ. 100</t>
  </si>
  <si>
    <t>FUNDA 30GLS</t>
  </si>
  <si>
    <t>PAQ. 500</t>
  </si>
  <si>
    <t>FUNDA NO.6</t>
  </si>
  <si>
    <t>FUNDA NO.4</t>
  </si>
  <si>
    <t>FUNDA NO.2</t>
  </si>
  <si>
    <t>FUNDA 55 GLS ROJA</t>
  </si>
  <si>
    <t>FUNDA 30 GLS ROJAS</t>
  </si>
  <si>
    <t>ESCOBILLA DE BAÑO</t>
  </si>
  <si>
    <t xml:space="preserve">ESCOBA </t>
  </si>
  <si>
    <t>SUAPE DE PISO</t>
  </si>
  <si>
    <t>BRILLO VERDE</t>
  </si>
  <si>
    <t>PALA DE RECOGER BASURA</t>
  </si>
  <si>
    <t>UND</t>
  </si>
  <si>
    <t>DESTUPIDOR DE INODORO</t>
  </si>
  <si>
    <t xml:space="preserve">MOPAS </t>
  </si>
  <si>
    <t>DISPENSADORES DE ALCOHOL</t>
  </si>
  <si>
    <t>DW-40 DE</t>
  </si>
  <si>
    <t>VINAGRE DE LIMPIEZA</t>
  </si>
  <si>
    <t xml:space="preserve">LANILLAS </t>
  </si>
  <si>
    <t>YARDAS</t>
  </si>
  <si>
    <t xml:space="preserve">JABON DE FREGAR </t>
  </si>
  <si>
    <t>GUANTES AMARILLO DE MANO</t>
  </si>
  <si>
    <t>LANILLA MICROFIBRA</t>
  </si>
  <si>
    <t xml:space="preserve">BOTELLAS DISPENSANDOR </t>
  </si>
  <si>
    <t>DESGRASANTE GALON</t>
  </si>
  <si>
    <t>BRILLO GORDO</t>
  </si>
  <si>
    <t>BRILLO</t>
  </si>
  <si>
    <t>GRAFICOS DE SIGNO VITALES</t>
  </si>
  <si>
    <t>GRAFICOS DE LIQUIDO DE PACIENTE</t>
  </si>
  <si>
    <t>UND/2</t>
  </si>
  <si>
    <t>GUANTES NEGRO DE LAVAR</t>
  </si>
  <si>
    <t>CJ/100</t>
  </si>
  <si>
    <t>(01-09-2025)- (30-09-2025)</t>
  </si>
  <si>
    <t>SEPTIEMBRE</t>
  </si>
  <si>
    <t xml:space="preserve">                                                                                             Inventario de Materiales Gastable de Cocina</t>
  </si>
  <si>
    <t xml:space="preserve">VALOR </t>
  </si>
  <si>
    <t xml:space="preserve">                                      ALMACEN:   DE MATERIALES DE COCINA</t>
  </si>
  <si>
    <t>CUCHARAS DE MESA #12</t>
  </si>
  <si>
    <t>CUCHILLOS DE MESA #12</t>
  </si>
  <si>
    <t>CUBIERTOS DE MESA #12</t>
  </si>
  <si>
    <t xml:space="preserve">PLATOS TIPO BANDEJAS </t>
  </si>
  <si>
    <t>TAZA PARA HABICHUELA</t>
  </si>
  <si>
    <t>BANDEJA DE ALUMINIO</t>
  </si>
  <si>
    <t xml:space="preserve">TAZA PARA SOPA </t>
  </si>
  <si>
    <t>PONCHERA CROMADA MEDIANA</t>
  </si>
  <si>
    <t>PONCHERA CROMADA PEQUEÑA</t>
  </si>
  <si>
    <t>PONCHERA CROMADA GRANDE</t>
  </si>
  <si>
    <t>TABLA DE PICAR CARNE</t>
  </si>
  <si>
    <t xml:space="preserve">TABLA DE PICAR VEGETALES </t>
  </si>
  <si>
    <t>CALDERO DE 40LB CON TAPA</t>
  </si>
  <si>
    <t>PELADORES DE PAPA</t>
  </si>
  <si>
    <t>TAZA MEDIDORAS</t>
  </si>
  <si>
    <t>ABRIDOR DE LATAS</t>
  </si>
  <si>
    <t>ESCURRIDOR DE PLATOS</t>
  </si>
  <si>
    <t>CUBOS MEDIANOS</t>
  </si>
  <si>
    <t>CUBOS PARA DESPENSA</t>
  </si>
  <si>
    <t>CUCHARONES PARA SERVIR</t>
  </si>
  <si>
    <t>CUCHARONES TIPO SOPERA</t>
  </si>
  <si>
    <t>TOALLA DE COCINA</t>
  </si>
  <si>
    <t>CUCHARONES GRANDES</t>
  </si>
  <si>
    <t>CUCHILLO DE SIERRA</t>
  </si>
  <si>
    <t>CUCHILLO DE CORTAR CARNE</t>
  </si>
  <si>
    <t>CUCHILLO DE CORTAR VEGETALES</t>
  </si>
  <si>
    <t>GUAYO DE METAL</t>
  </si>
  <si>
    <t>PILON</t>
  </si>
  <si>
    <t>COLADOR GR.</t>
  </si>
  <si>
    <t>PINZA MULTIUSOS</t>
  </si>
  <si>
    <t>COLADOR MD.</t>
  </si>
  <si>
    <t>ZAFACONES MED.</t>
  </si>
  <si>
    <t>PESO PARA ALIMENTOS</t>
  </si>
  <si>
    <t>MAJADOR DE VIVERES</t>
  </si>
  <si>
    <t>MAJADOR DE FRITOS</t>
  </si>
  <si>
    <t>EXPRIMIDOR DE LIMONES</t>
  </si>
  <si>
    <t xml:space="preserve">CUCHARON DE MADERA </t>
  </si>
  <si>
    <t>ESCURRIDOR DE SPAGUETI CROMADO</t>
  </si>
  <si>
    <t>SARTEN DE FREIR MEDIANO</t>
  </si>
  <si>
    <t>JARRON PARA AGUA GRANDE</t>
  </si>
  <si>
    <t xml:space="preserve">MACHETE PARA COCINA </t>
  </si>
  <si>
    <t>UNIFORME FEMENINO</t>
  </si>
  <si>
    <t>UNIFORME MASCULINO</t>
  </si>
  <si>
    <t>RELOJ DE PARED</t>
  </si>
  <si>
    <t>CANASTA DE VEGETALES</t>
  </si>
  <si>
    <t>TAZAS PARA CAFÉ</t>
  </si>
  <si>
    <t>DELANTARES DE PECHERA</t>
  </si>
  <si>
    <t xml:space="preserve">DELANTARES PLASTICOS PARA FREGAR </t>
  </si>
  <si>
    <t>PATA MESCLADORA</t>
  </si>
  <si>
    <t xml:space="preserve">SARTEN DE FREIR GRANDE </t>
  </si>
  <si>
    <t>CJA. PLASTICA DE CUBIERTOS, 4 DIVISIONES</t>
  </si>
  <si>
    <t xml:space="preserve">                             Director HMDER </t>
  </si>
  <si>
    <t>Administradora-Financiera HMDER</t>
  </si>
  <si>
    <t xml:space="preserve"> Enc. Almacen No Hospitalario HMDER</t>
  </si>
  <si>
    <t>OLLA P/ HERVIR HABICHUELA CON TAPA</t>
  </si>
  <si>
    <t>SEPT.</t>
  </si>
  <si>
    <t>PLATOS # 6 PARA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</si>
</sst>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6" fillId="0" borderId="1" xfId="0" applyFont="1" applyBorder="1"/>
    <xf numFmtId="0" fontId="0" fillId="0" borderId="1" xfId="0" applyBorder="1"/>
    <xf numFmtId="0" fontId="3" fillId="0" borderId="1" xfId="0" applyFont="1" applyBorder="1"/>
    <xf numFmtId="0" fontId="0" fillId="0" borderId="0" xfId="0"/>
    <xf numFmtId="43" fontId="0" fillId="0" borderId="1" xfId="1" applyFont="1" applyBorder="1"/>
    <xf numFmtId="43" fontId="6" fillId="0" borderId="1" xfId="1" applyFont="1" applyBorder="1"/>
    <xf numFmtId="43" fontId="8" fillId="0" borderId="1" xfId="1" applyFont="1" applyBorder="1"/>
    <xf numFmtId="0" fontId="0" fillId="0" borderId="0" xfId="0" applyBorder="1"/>
    <xf numFmtId="43" fontId="8" fillId="0" borderId="0" xfId="1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3" fontId="6" fillId="0" borderId="0" xfId="1" applyFont="1" applyBorder="1"/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43" fontId="9" fillId="0" borderId="1" xfId="1" applyFont="1" applyBorder="1"/>
    <xf numFmtId="43" fontId="9" fillId="0" borderId="0" xfId="1" applyFont="1" applyBorder="1"/>
    <xf numFmtId="0" fontId="0" fillId="0" borderId="4" xfId="0" applyBorder="1" applyAlignment="1">
      <alignment horizontal="center"/>
    </xf>
    <xf numFmtId="0" fontId="1" fillId="0" borderId="0" xfId="0" applyFont="1" applyAlignment="1"/>
    <xf numFmtId="0" fontId="0" fillId="0" borderId="4" xfId="0" applyBorder="1"/>
    <xf numFmtId="0" fontId="0" fillId="0" borderId="0" xfId="0" applyAlignment="1"/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0" fontId="3" fillId="0" borderId="2" xfId="0" applyFont="1" applyBorder="1"/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2390447</xdr:colOff>
      <xdr:row>3</xdr:row>
      <xdr:rowOff>21981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2390140" cy="4025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2390447</xdr:colOff>
      <xdr:row>4</xdr:row>
      <xdr:rowOff>6113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190500"/>
          <a:ext cx="2390140" cy="5772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523547</xdr:colOff>
      <xdr:row>4</xdr:row>
      <xdr:rowOff>6113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190500"/>
          <a:ext cx="2390140" cy="5772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2388503</xdr:colOff>
      <xdr:row>4</xdr:row>
      <xdr:rowOff>6113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190500"/>
          <a:ext cx="2388503" cy="5776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5:J63"/>
  <sheetViews>
    <sheetView topLeftCell="B1" zoomScaleNormal="100" zoomScaleSheetLayoutView="230" zoomScalePageLayoutView="210" workbookViewId="0">
      <selection activeCell="L45" sqref="L45"/>
    </sheetView>
  </sheetViews>
  <sheetFormatPr baseColWidth="10" defaultColWidth="11.42578125" defaultRowHeight="15"/>
  <cols>
    <col min="1" max="1" width="6" hidden="1" customWidth="1"/>
    <col min="2" max="2" width="40.28515625" customWidth="1"/>
    <col min="3" max="3" width="12.85546875" customWidth="1"/>
    <col min="6" max="6" width="11.85546875" customWidth="1"/>
    <col min="9" max="9" width="18.5703125" customWidth="1"/>
  </cols>
  <sheetData>
    <row r="5" spans="2:9">
      <c r="B5" t="s">
        <v>0</v>
      </c>
    </row>
    <row r="6" spans="2:9">
      <c r="B6" s="1"/>
      <c r="C6" s="1"/>
      <c r="D6" s="1"/>
      <c r="E6" s="1"/>
      <c r="F6" s="1"/>
      <c r="G6" s="29" t="s">
        <v>198</v>
      </c>
      <c r="H6" s="30"/>
      <c r="I6" s="28"/>
    </row>
    <row r="7" spans="2:9">
      <c r="B7" s="1" t="s">
        <v>1</v>
      </c>
      <c r="C7" s="1"/>
      <c r="D7" s="1"/>
      <c r="E7" s="1"/>
      <c r="F7" s="1"/>
      <c r="G7" s="1"/>
      <c r="H7" s="2"/>
      <c r="I7" s="28"/>
    </row>
    <row r="8" spans="2:9">
      <c r="B8" s="1" t="s">
        <v>2</v>
      </c>
      <c r="C8" s="1"/>
      <c r="D8" s="1"/>
      <c r="E8" s="1"/>
      <c r="F8" s="1"/>
      <c r="G8" s="1"/>
      <c r="H8" s="2"/>
      <c r="I8" s="28"/>
    </row>
    <row r="9" spans="2:9">
      <c r="B9" s="1" t="s">
        <v>3</v>
      </c>
      <c r="C9" s="1" t="s">
        <v>4</v>
      </c>
      <c r="D9" s="1"/>
      <c r="E9" s="1" t="s">
        <v>5</v>
      </c>
      <c r="F9" s="1" t="s">
        <v>199</v>
      </c>
      <c r="G9" s="1" t="s">
        <v>6</v>
      </c>
      <c r="H9" s="2"/>
      <c r="I9" s="28"/>
    </row>
    <row r="10" spans="2:9">
      <c r="B10" s="1"/>
      <c r="C10" s="1"/>
      <c r="D10" s="1"/>
      <c r="E10" s="1"/>
      <c r="F10" s="1"/>
      <c r="G10" s="1" t="s">
        <v>7</v>
      </c>
      <c r="H10" s="1"/>
      <c r="I10" s="3" t="s">
        <v>8</v>
      </c>
    </row>
    <row r="11" spans="2:9">
      <c r="B11" s="28" t="s">
        <v>9</v>
      </c>
      <c r="C11" s="28" t="s">
        <v>10</v>
      </c>
      <c r="D11" s="1" t="s">
        <v>11</v>
      </c>
      <c r="E11" s="28" t="s">
        <v>12</v>
      </c>
      <c r="F11" s="1" t="s">
        <v>11</v>
      </c>
      <c r="G11" s="1" t="s">
        <v>13</v>
      </c>
      <c r="H11" s="1" t="s">
        <v>8</v>
      </c>
      <c r="I11" s="1" t="s">
        <v>7</v>
      </c>
    </row>
    <row r="12" spans="2:9">
      <c r="B12" s="28"/>
      <c r="C12" s="28"/>
      <c r="D12" s="1" t="s">
        <v>14</v>
      </c>
      <c r="E12" s="28"/>
      <c r="F12" s="1" t="s">
        <v>15</v>
      </c>
      <c r="G12" s="1" t="s">
        <v>16</v>
      </c>
      <c r="H12" s="1" t="s">
        <v>17</v>
      </c>
      <c r="I12" s="11"/>
    </row>
    <row r="13" spans="2:9">
      <c r="B13" s="1" t="s">
        <v>18</v>
      </c>
      <c r="C13" s="1" t="s">
        <v>19</v>
      </c>
      <c r="D13" s="1">
        <v>122</v>
      </c>
      <c r="E13" s="1"/>
      <c r="F13" s="1">
        <f>+E13+D13-G13</f>
        <v>77</v>
      </c>
      <c r="G13" s="1">
        <v>45</v>
      </c>
      <c r="H13" s="1">
        <v>173</v>
      </c>
      <c r="I13" s="11">
        <f>+H13*F13</f>
        <v>13321</v>
      </c>
    </row>
    <row r="14" spans="2:9">
      <c r="B14" s="1" t="s">
        <v>20</v>
      </c>
      <c r="C14" s="1" t="s">
        <v>19</v>
      </c>
      <c r="D14" s="1">
        <v>32</v>
      </c>
      <c r="E14" s="1"/>
      <c r="F14" s="1">
        <f t="shared" ref="F14:F31" si="0">+D14+E14-G14</f>
        <v>31</v>
      </c>
      <c r="G14" s="1">
        <v>1</v>
      </c>
      <c r="H14" s="1">
        <v>932.2</v>
      </c>
      <c r="I14" s="11">
        <f>+F14*H14</f>
        <v>28898.2</v>
      </c>
    </row>
    <row r="15" spans="2:9">
      <c r="B15" s="1" t="s">
        <v>21</v>
      </c>
      <c r="C15" s="1" t="s">
        <v>19</v>
      </c>
      <c r="D15" s="1">
        <v>19</v>
      </c>
      <c r="E15" s="1"/>
      <c r="F15" s="1">
        <f t="shared" si="0"/>
        <v>18</v>
      </c>
      <c r="G15" s="1">
        <v>1</v>
      </c>
      <c r="H15" s="1">
        <v>335.59</v>
      </c>
      <c r="I15" s="11">
        <f>+F15*H15</f>
        <v>6040.62</v>
      </c>
    </row>
    <row r="16" spans="2:9">
      <c r="B16" s="1" t="s">
        <v>22</v>
      </c>
      <c r="C16" s="1" t="s">
        <v>19</v>
      </c>
      <c r="D16" s="1">
        <v>95</v>
      </c>
      <c r="E16" s="1"/>
      <c r="F16" s="1">
        <f t="shared" si="0"/>
        <v>95</v>
      </c>
      <c r="G16" s="1"/>
      <c r="H16" s="1">
        <v>116.1</v>
      </c>
      <c r="I16" s="11">
        <f>+F16*H16</f>
        <v>11029.5</v>
      </c>
    </row>
    <row r="17" spans="2:9">
      <c r="B17" s="1" t="s">
        <v>24</v>
      </c>
      <c r="C17" s="1" t="s">
        <v>197</v>
      </c>
      <c r="D17" s="1">
        <v>70</v>
      </c>
      <c r="E17" s="1"/>
      <c r="F17" s="1">
        <f t="shared" si="0"/>
        <v>30</v>
      </c>
      <c r="G17" s="1">
        <v>40</v>
      </c>
      <c r="H17" s="1">
        <v>60.76</v>
      </c>
      <c r="I17" s="11">
        <f t="shared" ref="I17:I31" si="1">+H17*F17</f>
        <v>1822.8</v>
      </c>
    </row>
    <row r="18" spans="2:9">
      <c r="B18" s="1" t="s">
        <v>25</v>
      </c>
      <c r="C18" s="1" t="s">
        <v>197</v>
      </c>
      <c r="D18" s="1">
        <v>150</v>
      </c>
      <c r="E18" s="1"/>
      <c r="F18" s="1">
        <f t="shared" si="0"/>
        <v>100</v>
      </c>
      <c r="G18" s="1">
        <v>50</v>
      </c>
      <c r="H18" s="1">
        <v>60.76</v>
      </c>
      <c r="I18" s="11">
        <f t="shared" si="1"/>
        <v>6076</v>
      </c>
    </row>
    <row r="19" spans="2:9">
      <c r="B19" s="1" t="s">
        <v>26</v>
      </c>
      <c r="C19" s="1" t="s">
        <v>19</v>
      </c>
      <c r="D19" s="1">
        <v>98</v>
      </c>
      <c r="E19" s="1"/>
      <c r="F19" s="1">
        <v>48</v>
      </c>
      <c r="G19" s="1">
        <v>50</v>
      </c>
      <c r="H19" s="1">
        <v>550</v>
      </c>
      <c r="I19" s="11">
        <f t="shared" si="1"/>
        <v>26400</v>
      </c>
    </row>
    <row r="20" spans="2:9">
      <c r="B20" s="1" t="s">
        <v>27</v>
      </c>
      <c r="C20" s="1" t="s">
        <v>23</v>
      </c>
      <c r="D20" s="1">
        <v>33.4</v>
      </c>
      <c r="E20" s="1"/>
      <c r="F20" s="1">
        <f t="shared" si="0"/>
        <v>8</v>
      </c>
      <c r="G20" s="1">
        <v>25.4</v>
      </c>
      <c r="H20" s="1">
        <v>70.2</v>
      </c>
      <c r="I20" s="11">
        <f t="shared" si="1"/>
        <v>561.6</v>
      </c>
    </row>
    <row r="21" spans="2:9">
      <c r="B21" s="1" t="s">
        <v>28</v>
      </c>
      <c r="C21" s="1" t="s">
        <v>29</v>
      </c>
      <c r="D21" s="1">
        <v>155</v>
      </c>
      <c r="E21" s="1"/>
      <c r="F21" s="1">
        <f t="shared" si="0"/>
        <v>65</v>
      </c>
      <c r="G21" s="1">
        <v>90</v>
      </c>
      <c r="H21" s="1">
        <v>70.2</v>
      </c>
      <c r="I21" s="11">
        <f t="shared" si="1"/>
        <v>4563</v>
      </c>
    </row>
    <row r="22" spans="2:9">
      <c r="B22" s="1" t="s">
        <v>30</v>
      </c>
      <c r="C22" s="1" t="s">
        <v>19</v>
      </c>
      <c r="D22" s="1">
        <v>63</v>
      </c>
      <c r="E22" s="1"/>
      <c r="F22" s="1">
        <f t="shared" si="0"/>
        <v>63</v>
      </c>
      <c r="G22" s="1"/>
      <c r="H22" s="1">
        <v>118.51</v>
      </c>
      <c r="I22" s="11">
        <f t="shared" si="1"/>
        <v>7466.13</v>
      </c>
    </row>
    <row r="23" spans="2:9">
      <c r="B23" s="1" t="s">
        <v>31</v>
      </c>
      <c r="C23" s="1" t="s">
        <v>19</v>
      </c>
      <c r="D23" s="1">
        <v>92</v>
      </c>
      <c r="E23" s="1"/>
      <c r="F23" s="1">
        <f t="shared" si="0"/>
        <v>82</v>
      </c>
      <c r="G23" s="1">
        <v>10</v>
      </c>
      <c r="H23" s="1">
        <v>142.63</v>
      </c>
      <c r="I23" s="11">
        <f t="shared" si="1"/>
        <v>11695.66</v>
      </c>
    </row>
    <row r="24" spans="2:9">
      <c r="B24" s="1" t="s">
        <v>32</v>
      </c>
      <c r="C24" s="6" t="s">
        <v>197</v>
      </c>
      <c r="D24" s="1">
        <v>27</v>
      </c>
      <c r="E24" s="1"/>
      <c r="F24" s="1">
        <f t="shared" si="0"/>
        <v>24</v>
      </c>
      <c r="G24" s="1">
        <v>3</v>
      </c>
      <c r="H24" s="1">
        <v>40.5</v>
      </c>
      <c r="I24" s="11">
        <f t="shared" si="1"/>
        <v>972</v>
      </c>
    </row>
    <row r="25" spans="2:9">
      <c r="B25" s="1" t="s">
        <v>33</v>
      </c>
      <c r="C25" s="1" t="s">
        <v>19</v>
      </c>
      <c r="D25" s="1">
        <v>44</v>
      </c>
      <c r="E25" s="1"/>
      <c r="F25" s="1">
        <f t="shared" si="0"/>
        <v>36</v>
      </c>
      <c r="G25" s="1">
        <v>8</v>
      </c>
      <c r="H25" s="1">
        <v>499.51</v>
      </c>
      <c r="I25" s="11">
        <f t="shared" si="1"/>
        <v>17982.36</v>
      </c>
    </row>
    <row r="26" spans="2:9">
      <c r="B26" s="1" t="s">
        <v>34</v>
      </c>
      <c r="C26" s="1" t="s">
        <v>19</v>
      </c>
      <c r="D26" s="1">
        <v>111</v>
      </c>
      <c r="E26" s="1"/>
      <c r="F26" s="1">
        <f t="shared" si="0"/>
        <v>109</v>
      </c>
      <c r="G26" s="1">
        <v>2</v>
      </c>
      <c r="H26" s="1">
        <v>26</v>
      </c>
      <c r="I26" s="11">
        <f t="shared" si="1"/>
        <v>2834</v>
      </c>
    </row>
    <row r="27" spans="2:9">
      <c r="B27" s="1" t="s">
        <v>35</v>
      </c>
      <c r="C27" s="1" t="s">
        <v>19</v>
      </c>
      <c r="D27" s="1">
        <v>49</v>
      </c>
      <c r="E27" s="1"/>
      <c r="F27" s="1">
        <f t="shared" si="0"/>
        <v>49</v>
      </c>
      <c r="G27" s="1"/>
      <c r="H27" s="1">
        <v>4.24</v>
      </c>
      <c r="I27" s="11">
        <f t="shared" si="1"/>
        <v>207.76000000000002</v>
      </c>
    </row>
    <row r="28" spans="2:9">
      <c r="B28" s="1" t="s">
        <v>36</v>
      </c>
      <c r="C28" s="1" t="s">
        <v>19</v>
      </c>
      <c r="D28" s="1">
        <v>64</v>
      </c>
      <c r="E28" s="1"/>
      <c r="F28" s="1">
        <f t="shared" si="0"/>
        <v>64</v>
      </c>
      <c r="G28" s="1"/>
      <c r="H28" s="1">
        <v>72.709999999999994</v>
      </c>
      <c r="I28" s="11">
        <f t="shared" si="1"/>
        <v>4653.4399999999996</v>
      </c>
    </row>
    <row r="29" spans="2:9">
      <c r="B29" s="1" t="s">
        <v>37</v>
      </c>
      <c r="C29" s="1" t="s">
        <v>19</v>
      </c>
      <c r="D29" s="1">
        <v>41</v>
      </c>
      <c r="E29" s="1"/>
      <c r="F29" s="1">
        <f t="shared" si="0"/>
        <v>20</v>
      </c>
      <c r="G29" s="1">
        <v>21</v>
      </c>
      <c r="H29" s="1">
        <v>350.46</v>
      </c>
      <c r="I29" s="11">
        <f t="shared" si="1"/>
        <v>7009.2</v>
      </c>
    </row>
    <row r="30" spans="2:9">
      <c r="B30" s="1" t="s">
        <v>38</v>
      </c>
      <c r="C30" s="1" t="s">
        <v>19</v>
      </c>
      <c r="D30" s="1">
        <v>7500</v>
      </c>
      <c r="E30" s="1"/>
      <c r="F30" s="1">
        <f t="shared" si="0"/>
        <v>7500</v>
      </c>
      <c r="G30" s="1"/>
      <c r="H30" s="1">
        <v>4.5999999999999996</v>
      </c>
      <c r="I30" s="11">
        <f t="shared" si="1"/>
        <v>34500</v>
      </c>
    </row>
    <row r="31" spans="2:9">
      <c r="B31" s="1" t="s">
        <v>39</v>
      </c>
      <c r="C31" s="1" t="s">
        <v>19</v>
      </c>
      <c r="D31" s="1">
        <v>1900</v>
      </c>
      <c r="E31" s="1"/>
      <c r="F31" s="1">
        <f t="shared" si="0"/>
        <v>1400</v>
      </c>
      <c r="G31" s="1">
        <v>500</v>
      </c>
      <c r="H31" s="1">
        <v>1.68</v>
      </c>
      <c r="I31" s="11">
        <f t="shared" si="1"/>
        <v>2352</v>
      </c>
    </row>
    <row r="32" spans="2:9">
      <c r="B32" s="1" t="s">
        <v>40</v>
      </c>
      <c r="C32" s="1" t="s">
        <v>19</v>
      </c>
      <c r="D32" s="1">
        <v>88</v>
      </c>
      <c r="E32" s="1"/>
      <c r="F32" s="1">
        <f t="shared" ref="F32:F53" si="2">+D32+E32-G32</f>
        <v>88</v>
      </c>
      <c r="G32" s="1"/>
      <c r="H32" s="1">
        <v>627.6</v>
      </c>
      <c r="I32" s="11">
        <f t="shared" ref="I32:I50" si="3">+H32*F32</f>
        <v>55228.800000000003</v>
      </c>
    </row>
    <row r="33" spans="2:9">
      <c r="B33" s="1" t="s">
        <v>41</v>
      </c>
      <c r="C33" s="1" t="s">
        <v>19</v>
      </c>
      <c r="D33" s="1">
        <v>79</v>
      </c>
      <c r="E33" s="1"/>
      <c r="F33" s="1">
        <f t="shared" si="2"/>
        <v>79</v>
      </c>
      <c r="G33" s="1"/>
      <c r="H33" s="1">
        <v>627.6</v>
      </c>
      <c r="I33" s="11">
        <f t="shared" si="3"/>
        <v>49580.4</v>
      </c>
    </row>
    <row r="34" spans="2:9">
      <c r="B34" s="1" t="s">
        <v>42</v>
      </c>
      <c r="C34" s="1" t="s">
        <v>19</v>
      </c>
      <c r="D34" s="1">
        <v>78</v>
      </c>
      <c r="E34" s="1"/>
      <c r="F34" s="1">
        <f t="shared" si="2"/>
        <v>78</v>
      </c>
      <c r="G34" s="1"/>
      <c r="H34" s="1">
        <v>627.6</v>
      </c>
      <c r="I34" s="11">
        <f t="shared" si="3"/>
        <v>48952.800000000003</v>
      </c>
    </row>
    <row r="35" spans="2:9">
      <c r="B35" s="1" t="s">
        <v>43</v>
      </c>
      <c r="C35" s="1" t="s">
        <v>19</v>
      </c>
      <c r="D35" s="1">
        <v>87</v>
      </c>
      <c r="E35" s="1"/>
      <c r="F35" s="1">
        <f t="shared" si="2"/>
        <v>87</v>
      </c>
      <c r="G35" s="1"/>
      <c r="H35" s="1">
        <v>627.6</v>
      </c>
      <c r="I35" s="11">
        <f t="shared" si="3"/>
        <v>54601.200000000004</v>
      </c>
    </row>
    <row r="36" spans="2:9">
      <c r="B36" s="1" t="s">
        <v>44</v>
      </c>
      <c r="C36" s="1" t="s">
        <v>19</v>
      </c>
      <c r="D36" s="1">
        <v>165</v>
      </c>
      <c r="E36" s="1"/>
      <c r="F36" s="1">
        <f t="shared" si="2"/>
        <v>164</v>
      </c>
      <c r="G36" s="1">
        <v>1</v>
      </c>
      <c r="H36" s="1">
        <v>153.4</v>
      </c>
      <c r="I36" s="11">
        <f t="shared" si="3"/>
        <v>25157.600000000002</v>
      </c>
    </row>
    <row r="37" spans="2:9">
      <c r="B37" s="1" t="s">
        <v>45</v>
      </c>
      <c r="C37" s="1" t="s">
        <v>19</v>
      </c>
      <c r="D37" s="1">
        <v>27</v>
      </c>
      <c r="E37" s="1"/>
      <c r="F37" s="1">
        <f t="shared" si="2"/>
        <v>27</v>
      </c>
      <c r="G37" s="1"/>
      <c r="H37" s="1">
        <v>150</v>
      </c>
      <c r="I37" s="11">
        <f t="shared" si="3"/>
        <v>4050</v>
      </c>
    </row>
    <row r="38" spans="2:9">
      <c r="B38" s="1" t="s">
        <v>46</v>
      </c>
      <c r="C38" s="1" t="s">
        <v>47</v>
      </c>
      <c r="D38" s="1">
        <v>535</v>
      </c>
      <c r="E38" s="1"/>
      <c r="F38" s="1">
        <f t="shared" si="2"/>
        <v>431</v>
      </c>
      <c r="G38" s="1">
        <v>104</v>
      </c>
      <c r="H38" s="1">
        <v>612.91999999999996</v>
      </c>
      <c r="I38" s="11">
        <f t="shared" si="3"/>
        <v>264168.51999999996</v>
      </c>
    </row>
    <row r="39" spans="2:9">
      <c r="B39" s="1" t="s">
        <v>48</v>
      </c>
      <c r="C39" s="1" t="s">
        <v>47</v>
      </c>
      <c r="D39" s="1">
        <v>226</v>
      </c>
      <c r="E39" s="1"/>
      <c r="F39" s="1">
        <f t="shared" si="2"/>
        <v>226</v>
      </c>
      <c r="G39" s="1"/>
      <c r="H39" s="1">
        <v>422.15</v>
      </c>
      <c r="I39" s="11">
        <f t="shared" si="3"/>
        <v>95405.9</v>
      </c>
    </row>
    <row r="40" spans="2:9">
      <c r="B40" s="1" t="s">
        <v>49</v>
      </c>
      <c r="C40" s="1" t="s">
        <v>19</v>
      </c>
      <c r="D40" s="1">
        <v>80</v>
      </c>
      <c r="E40" s="1"/>
      <c r="F40" s="1">
        <f t="shared" si="2"/>
        <v>80</v>
      </c>
      <c r="G40" s="1"/>
      <c r="H40" s="1">
        <v>55.08</v>
      </c>
      <c r="I40" s="11">
        <f t="shared" si="3"/>
        <v>4406.3999999999996</v>
      </c>
    </row>
    <row r="41" spans="2:9">
      <c r="B41" s="1" t="s">
        <v>51</v>
      </c>
      <c r="C41" s="1" t="s">
        <v>19</v>
      </c>
      <c r="D41" s="1">
        <v>78</v>
      </c>
      <c r="E41" s="1"/>
      <c r="F41" s="1">
        <f t="shared" si="2"/>
        <v>58</v>
      </c>
      <c r="G41" s="1">
        <v>20</v>
      </c>
      <c r="H41" s="1">
        <v>1500</v>
      </c>
      <c r="I41" s="11">
        <f t="shared" si="3"/>
        <v>87000</v>
      </c>
    </row>
    <row r="42" spans="2:9">
      <c r="B42" s="4" t="s">
        <v>53</v>
      </c>
      <c r="C42" s="1" t="s">
        <v>50</v>
      </c>
      <c r="D42" s="1">
        <v>33</v>
      </c>
      <c r="E42" s="1"/>
      <c r="F42" s="1">
        <f t="shared" si="2"/>
        <v>33</v>
      </c>
      <c r="G42" s="1"/>
      <c r="H42" s="1">
        <v>214.41</v>
      </c>
      <c r="I42" s="11">
        <f>+F42*H42</f>
        <v>7075.53</v>
      </c>
    </row>
    <row r="43" spans="2:9">
      <c r="B43" s="1" t="s">
        <v>54</v>
      </c>
      <c r="C43" s="1" t="s">
        <v>19</v>
      </c>
      <c r="D43" s="1">
        <v>150</v>
      </c>
      <c r="E43" s="1"/>
      <c r="F43" s="1">
        <f t="shared" si="2"/>
        <v>150</v>
      </c>
      <c r="G43" s="1"/>
      <c r="H43" s="1">
        <v>46.61</v>
      </c>
      <c r="I43" s="11">
        <f>+H43*F43</f>
        <v>6991.5</v>
      </c>
    </row>
    <row r="44" spans="2:9">
      <c r="B44" s="1" t="s">
        <v>55</v>
      </c>
      <c r="C44" s="1" t="s">
        <v>19</v>
      </c>
      <c r="D44" s="1">
        <v>97</v>
      </c>
      <c r="E44" s="1"/>
      <c r="F44" s="1">
        <f t="shared" si="2"/>
        <v>67</v>
      </c>
      <c r="G44" s="1">
        <v>30</v>
      </c>
      <c r="H44" s="1">
        <v>1490</v>
      </c>
      <c r="I44" s="11">
        <f t="shared" si="3"/>
        <v>99830</v>
      </c>
    </row>
    <row r="45" spans="2:9">
      <c r="B45" s="1" t="s">
        <v>56</v>
      </c>
      <c r="C45" s="1" t="s">
        <v>57</v>
      </c>
      <c r="D45" s="1">
        <v>66</v>
      </c>
      <c r="E45" s="1"/>
      <c r="F45" s="1">
        <f t="shared" si="2"/>
        <v>66</v>
      </c>
      <c r="G45" s="1"/>
      <c r="H45" s="1">
        <v>139.80000000000001</v>
      </c>
      <c r="I45" s="11">
        <f t="shared" si="3"/>
        <v>9226.8000000000011</v>
      </c>
    </row>
    <row r="46" spans="2:9">
      <c r="B46" s="1" t="s">
        <v>58</v>
      </c>
      <c r="C46" s="1" t="s">
        <v>50</v>
      </c>
      <c r="D46" s="1">
        <v>86</v>
      </c>
      <c r="E46" s="1"/>
      <c r="F46" s="1">
        <f t="shared" si="2"/>
        <v>38</v>
      </c>
      <c r="G46" s="1">
        <v>48</v>
      </c>
      <c r="H46" s="1">
        <v>165.2</v>
      </c>
      <c r="I46" s="11">
        <f t="shared" si="3"/>
        <v>6277.5999999999995</v>
      </c>
    </row>
    <row r="47" spans="2:9">
      <c r="B47" s="1" t="s">
        <v>59</v>
      </c>
      <c r="C47" s="1" t="s">
        <v>19</v>
      </c>
      <c r="D47" s="1">
        <v>63</v>
      </c>
      <c r="E47" s="1"/>
      <c r="F47" s="1">
        <f t="shared" si="2"/>
        <v>63</v>
      </c>
      <c r="G47" s="1"/>
      <c r="H47" s="1">
        <v>461.44</v>
      </c>
      <c r="I47" s="11">
        <f t="shared" si="3"/>
        <v>29070.720000000001</v>
      </c>
    </row>
    <row r="48" spans="2:9">
      <c r="B48" s="1" t="s">
        <v>60</v>
      </c>
      <c r="C48" s="1" t="s">
        <v>57</v>
      </c>
      <c r="D48" s="1">
        <v>164</v>
      </c>
      <c r="E48" s="1"/>
      <c r="F48" s="1">
        <f t="shared" si="2"/>
        <v>160</v>
      </c>
      <c r="G48" s="1">
        <v>4</v>
      </c>
      <c r="H48" s="1">
        <v>785</v>
      </c>
      <c r="I48" s="11">
        <f t="shared" si="3"/>
        <v>125600</v>
      </c>
    </row>
    <row r="49" spans="2:10">
      <c r="B49" s="1" t="s">
        <v>61</v>
      </c>
      <c r="C49" s="1" t="s">
        <v>19</v>
      </c>
      <c r="D49" s="1">
        <v>168</v>
      </c>
      <c r="E49" s="1"/>
      <c r="F49" s="1">
        <f t="shared" si="2"/>
        <v>168</v>
      </c>
      <c r="G49" s="1"/>
      <c r="H49" s="1">
        <v>382.32</v>
      </c>
      <c r="I49" s="11">
        <f t="shared" si="3"/>
        <v>64229.760000000002</v>
      </c>
    </row>
    <row r="50" spans="2:10">
      <c r="B50" s="1" t="s">
        <v>62</v>
      </c>
      <c r="C50" s="1" t="s">
        <v>57</v>
      </c>
      <c r="D50" s="1">
        <v>39</v>
      </c>
      <c r="E50" s="1"/>
      <c r="F50" s="1">
        <f t="shared" si="2"/>
        <v>39</v>
      </c>
      <c r="G50" s="1"/>
      <c r="H50" s="1">
        <v>565</v>
      </c>
      <c r="I50" s="11">
        <f t="shared" si="3"/>
        <v>22035</v>
      </c>
    </row>
    <row r="51" spans="2:10">
      <c r="B51" s="1" t="s">
        <v>63</v>
      </c>
      <c r="C51" s="1" t="s">
        <v>57</v>
      </c>
      <c r="D51" s="1">
        <v>28</v>
      </c>
      <c r="E51" s="1"/>
      <c r="F51" s="1">
        <f t="shared" si="2"/>
        <v>28</v>
      </c>
      <c r="G51" s="1"/>
      <c r="H51" s="1">
        <v>565</v>
      </c>
      <c r="I51" s="11">
        <f t="shared" ref="I51" si="4">+H51*F51</f>
        <v>15820</v>
      </c>
    </row>
    <row r="52" spans="2:10">
      <c r="B52" s="1" t="s">
        <v>64</v>
      </c>
      <c r="C52" s="1" t="s">
        <v>57</v>
      </c>
      <c r="D52" s="1">
        <v>14</v>
      </c>
      <c r="E52" s="1"/>
      <c r="F52" s="1">
        <f t="shared" si="2"/>
        <v>14</v>
      </c>
      <c r="G52" s="1"/>
      <c r="H52" s="1">
        <v>565</v>
      </c>
      <c r="I52" s="11">
        <f t="shared" ref="I52" si="5">+H52*F52</f>
        <v>7910</v>
      </c>
    </row>
    <row r="53" spans="2:10">
      <c r="B53" s="1" t="s">
        <v>65</v>
      </c>
      <c r="C53" s="1" t="s">
        <v>52</v>
      </c>
      <c r="D53" s="1">
        <v>185</v>
      </c>
      <c r="E53" s="1"/>
      <c r="F53" s="1">
        <f t="shared" si="2"/>
        <v>185</v>
      </c>
      <c r="G53" s="1"/>
      <c r="H53" s="1">
        <v>115.18</v>
      </c>
      <c r="I53" s="11">
        <f>+F53*H53</f>
        <v>21308.300000000003</v>
      </c>
    </row>
    <row r="54" spans="2:10">
      <c r="B54" s="1" t="s">
        <v>66</v>
      </c>
      <c r="C54" s="1"/>
      <c r="D54" s="1"/>
      <c r="E54" s="1"/>
      <c r="F54" s="1"/>
      <c r="G54" s="1"/>
      <c r="H54" s="1"/>
      <c r="I54" s="12">
        <f>SUM(I13:I53)</f>
        <v>1292312.1000000001</v>
      </c>
    </row>
    <row r="55" spans="2:10">
      <c r="B55" s="14"/>
      <c r="C55" s="14"/>
      <c r="D55" s="14"/>
      <c r="E55" s="14"/>
      <c r="F55" s="14"/>
      <c r="G55" s="14"/>
      <c r="H55" s="14"/>
      <c r="I55" s="18"/>
      <c r="J55" s="10"/>
    </row>
    <row r="56" spans="2:10">
      <c r="B56" s="14"/>
      <c r="C56" s="14"/>
      <c r="D56" s="14"/>
      <c r="E56" s="14"/>
      <c r="F56" s="14"/>
      <c r="G56" s="14"/>
      <c r="H56" s="14"/>
      <c r="I56" s="18"/>
      <c r="J56" s="10"/>
    </row>
    <row r="57" spans="2:10">
      <c r="B57" s="14"/>
      <c r="C57" s="14"/>
      <c r="D57" s="14"/>
      <c r="E57" s="14"/>
      <c r="F57" s="14"/>
      <c r="G57" s="14"/>
      <c r="H57" s="14"/>
      <c r="I57" s="18"/>
      <c r="J57" s="10"/>
    </row>
    <row r="59" spans="2:10">
      <c r="B59" t="s">
        <v>67</v>
      </c>
      <c r="H59" t="s">
        <v>68</v>
      </c>
    </row>
    <row r="60" spans="2:10">
      <c r="B60" t="s">
        <v>69</v>
      </c>
      <c r="H60" t="s">
        <v>70</v>
      </c>
    </row>
    <row r="61" spans="2:10">
      <c r="C61" t="s">
        <v>71</v>
      </c>
    </row>
    <row r="62" spans="2:10">
      <c r="C62" t="s">
        <v>72</v>
      </c>
    </row>
    <row r="63" spans="2:10">
      <c r="B63" s="31"/>
      <c r="C63" s="31"/>
    </row>
  </sheetData>
  <mergeCells count="6">
    <mergeCell ref="I6:I9"/>
    <mergeCell ref="G6:H6"/>
    <mergeCell ref="B63:C63"/>
    <mergeCell ref="B11:B12"/>
    <mergeCell ref="C11:C12"/>
    <mergeCell ref="E11:E12"/>
  </mergeCells>
  <pageMargins left="0.7" right="0.7" top="0.75" bottom="0.75" header="0.3" footer="0.3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6:K99"/>
  <sheetViews>
    <sheetView topLeftCell="A73" zoomScaleNormal="100" zoomScaleSheetLayoutView="184" workbookViewId="0">
      <selection activeCell="G102" sqref="G102"/>
    </sheetView>
  </sheetViews>
  <sheetFormatPr baseColWidth="10" defaultColWidth="11.42578125" defaultRowHeight="15"/>
  <cols>
    <col min="1" max="1" width="6" customWidth="1"/>
    <col min="2" max="2" width="48.85546875" customWidth="1"/>
    <col min="3" max="3" width="9.5703125" customWidth="1"/>
    <col min="7" max="7" width="11.42578125" customWidth="1"/>
    <col min="9" max="9" width="16.140625" customWidth="1"/>
  </cols>
  <sheetData>
    <row r="6" spans="2:9">
      <c r="B6" t="s">
        <v>73</v>
      </c>
    </row>
    <row r="7" spans="2:9">
      <c r="B7" s="1"/>
      <c r="C7" s="1"/>
      <c r="D7" s="1"/>
      <c r="E7" s="1"/>
      <c r="F7" s="1"/>
      <c r="G7" s="29" t="s">
        <v>198</v>
      </c>
      <c r="H7" s="29"/>
      <c r="I7" s="28"/>
    </row>
    <row r="8" spans="2:9">
      <c r="B8" s="1" t="s">
        <v>74</v>
      </c>
      <c r="C8" s="1"/>
      <c r="D8" s="1"/>
      <c r="E8" s="1"/>
      <c r="F8" s="1"/>
      <c r="G8" s="1" t="s">
        <v>75</v>
      </c>
      <c r="H8" s="1"/>
      <c r="I8" s="28"/>
    </row>
    <row r="9" spans="2:9">
      <c r="B9" s="1" t="s">
        <v>2</v>
      </c>
      <c r="C9" s="1"/>
      <c r="D9" s="1"/>
      <c r="E9" s="1"/>
      <c r="F9" s="1"/>
      <c r="G9" s="1"/>
      <c r="H9" s="1"/>
      <c r="I9" s="28"/>
    </row>
    <row r="10" spans="2:9">
      <c r="B10" s="1" t="s">
        <v>3</v>
      </c>
      <c r="C10" s="1" t="s">
        <v>4</v>
      </c>
      <c r="D10" s="1"/>
      <c r="E10" s="1" t="s">
        <v>5</v>
      </c>
      <c r="F10" s="1" t="s">
        <v>199</v>
      </c>
      <c r="G10" s="1" t="s">
        <v>6</v>
      </c>
      <c r="H10" s="1"/>
      <c r="I10" s="28"/>
    </row>
    <row r="11" spans="2:9">
      <c r="B11" s="1"/>
      <c r="C11" s="1"/>
      <c r="D11" s="1"/>
      <c r="E11" s="1"/>
      <c r="F11" s="1"/>
      <c r="G11" s="1" t="s">
        <v>7</v>
      </c>
      <c r="H11" s="1"/>
      <c r="I11" s="1" t="s">
        <v>8</v>
      </c>
    </row>
    <row r="12" spans="2:9">
      <c r="B12" s="28" t="s">
        <v>9</v>
      </c>
      <c r="C12" s="28" t="s">
        <v>10</v>
      </c>
      <c r="D12" s="1" t="s">
        <v>11</v>
      </c>
      <c r="E12" s="28" t="s">
        <v>12</v>
      </c>
      <c r="F12" s="1" t="s">
        <v>11</v>
      </c>
      <c r="G12" s="1" t="s">
        <v>13</v>
      </c>
      <c r="H12" s="1" t="s">
        <v>8</v>
      </c>
      <c r="I12" s="1" t="s">
        <v>7</v>
      </c>
    </row>
    <row r="13" spans="2:9">
      <c r="B13" s="28"/>
      <c r="C13" s="28"/>
      <c r="D13" s="1" t="s">
        <v>76</v>
      </c>
      <c r="E13" s="28"/>
      <c r="F13" s="1" t="s">
        <v>15</v>
      </c>
      <c r="G13" s="1" t="s">
        <v>16</v>
      </c>
      <c r="H13" s="1" t="s">
        <v>17</v>
      </c>
      <c r="I13" s="11"/>
    </row>
    <row r="14" spans="2:9">
      <c r="B14" s="1" t="s">
        <v>77</v>
      </c>
      <c r="C14" s="1" t="s">
        <v>19</v>
      </c>
      <c r="D14" s="1">
        <v>1</v>
      </c>
      <c r="E14" s="1"/>
      <c r="F14" s="1">
        <f t="shared" ref="F14:F18" si="0">+D14+E14-G14</f>
        <v>1</v>
      </c>
      <c r="G14" s="1"/>
      <c r="H14" s="1">
        <v>1550</v>
      </c>
      <c r="I14" s="11">
        <f t="shared" ref="I14:I18" si="1">+H14*F14</f>
        <v>1550</v>
      </c>
    </row>
    <row r="15" spans="2:9">
      <c r="B15" s="1" t="s">
        <v>78</v>
      </c>
      <c r="C15" s="1" t="s">
        <v>19</v>
      </c>
      <c r="D15" s="1">
        <v>0</v>
      </c>
      <c r="E15" s="1">
        <v>2</v>
      </c>
      <c r="F15" s="1">
        <f t="shared" si="0"/>
        <v>1</v>
      </c>
      <c r="G15" s="1">
        <v>1</v>
      </c>
      <c r="H15" s="1">
        <v>950</v>
      </c>
      <c r="I15" s="11">
        <f t="shared" si="1"/>
        <v>950</v>
      </c>
    </row>
    <row r="16" spans="2:9">
      <c r="B16" s="1" t="s">
        <v>79</v>
      </c>
      <c r="C16" s="1" t="s">
        <v>19</v>
      </c>
      <c r="D16" s="1">
        <v>0</v>
      </c>
      <c r="E16" s="1">
        <v>2</v>
      </c>
      <c r="F16" s="1">
        <f t="shared" si="0"/>
        <v>1</v>
      </c>
      <c r="G16" s="1">
        <v>1</v>
      </c>
      <c r="H16" s="1">
        <v>1220</v>
      </c>
      <c r="I16" s="11">
        <f t="shared" si="1"/>
        <v>1220</v>
      </c>
    </row>
    <row r="17" spans="2:9">
      <c r="B17" s="1" t="s">
        <v>80</v>
      </c>
      <c r="C17" s="1" t="s">
        <v>19</v>
      </c>
      <c r="D17" s="1">
        <v>2</v>
      </c>
      <c r="E17" s="1"/>
      <c r="F17" s="1">
        <f t="shared" si="0"/>
        <v>2</v>
      </c>
      <c r="G17" s="1"/>
      <c r="H17" s="1">
        <v>1700</v>
      </c>
      <c r="I17" s="11">
        <f t="shared" si="1"/>
        <v>3400</v>
      </c>
    </row>
    <row r="18" spans="2:9">
      <c r="B18" s="1" t="s">
        <v>81</v>
      </c>
      <c r="C18" s="1" t="s">
        <v>19</v>
      </c>
      <c r="D18" s="1">
        <v>2</v>
      </c>
      <c r="E18" s="1"/>
      <c r="F18" s="1">
        <f t="shared" si="0"/>
        <v>2</v>
      </c>
      <c r="G18" s="1"/>
      <c r="H18" s="1">
        <v>1550</v>
      </c>
      <c r="I18" s="11">
        <f t="shared" si="1"/>
        <v>3100</v>
      </c>
    </row>
    <row r="19" spans="2:9">
      <c r="B19" s="1" t="s">
        <v>82</v>
      </c>
      <c r="C19" s="1" t="s">
        <v>19</v>
      </c>
      <c r="D19" s="1">
        <v>59</v>
      </c>
      <c r="E19" s="1"/>
      <c r="F19" s="1">
        <f t="shared" ref="F19:F63" si="2">+D19+E19-G19</f>
        <v>51</v>
      </c>
      <c r="G19" s="1">
        <v>8</v>
      </c>
      <c r="H19" s="1">
        <v>216</v>
      </c>
      <c r="I19" s="11">
        <f t="shared" ref="I19:I36" si="3">+H19*F19</f>
        <v>11016</v>
      </c>
    </row>
    <row r="20" spans="2:9">
      <c r="B20" s="1" t="s">
        <v>83</v>
      </c>
      <c r="C20" s="1" t="s">
        <v>19</v>
      </c>
      <c r="D20" s="1">
        <v>42</v>
      </c>
      <c r="E20" s="1"/>
      <c r="F20" s="1">
        <f t="shared" si="2"/>
        <v>42</v>
      </c>
      <c r="G20" s="1"/>
      <c r="H20" s="1">
        <v>132</v>
      </c>
      <c r="I20" s="11">
        <f t="shared" si="3"/>
        <v>5544</v>
      </c>
    </row>
    <row r="21" spans="2:9">
      <c r="B21" s="1" t="s">
        <v>84</v>
      </c>
      <c r="C21" s="1" t="s">
        <v>19</v>
      </c>
      <c r="D21" s="1">
        <v>16</v>
      </c>
      <c r="E21" s="1"/>
      <c r="F21" s="1">
        <f t="shared" si="2"/>
        <v>16</v>
      </c>
      <c r="G21" s="1"/>
      <c r="H21" s="1">
        <v>81</v>
      </c>
      <c r="I21" s="11">
        <f t="shared" si="3"/>
        <v>1296</v>
      </c>
    </row>
    <row r="22" spans="2:9">
      <c r="B22" s="1" t="s">
        <v>85</v>
      </c>
      <c r="C22" s="1" t="s">
        <v>19</v>
      </c>
      <c r="D22" s="1">
        <v>93</v>
      </c>
      <c r="E22" s="1"/>
      <c r="F22" s="1">
        <f t="shared" si="2"/>
        <v>34</v>
      </c>
      <c r="G22" s="1">
        <v>59</v>
      </c>
      <c r="H22" s="1">
        <v>110</v>
      </c>
      <c r="I22" s="11">
        <f t="shared" si="3"/>
        <v>3740</v>
      </c>
    </row>
    <row r="23" spans="2:9">
      <c r="B23" s="1" t="s">
        <v>86</v>
      </c>
      <c r="C23" s="1" t="s">
        <v>19</v>
      </c>
      <c r="D23" s="1">
        <v>425</v>
      </c>
      <c r="E23" s="1"/>
      <c r="F23" s="1">
        <f t="shared" si="2"/>
        <v>425</v>
      </c>
      <c r="G23" s="7"/>
      <c r="H23" s="1">
        <v>150</v>
      </c>
      <c r="I23" s="11">
        <f t="shared" si="3"/>
        <v>63750</v>
      </c>
    </row>
    <row r="24" spans="2:9">
      <c r="B24" s="1" t="s">
        <v>87</v>
      </c>
      <c r="C24" s="1" t="s">
        <v>19</v>
      </c>
      <c r="D24" s="1">
        <v>39</v>
      </c>
      <c r="E24" s="1"/>
      <c r="F24" s="1">
        <f t="shared" si="2"/>
        <v>39</v>
      </c>
      <c r="G24" s="1"/>
      <c r="H24" s="1">
        <v>80</v>
      </c>
      <c r="I24" s="11">
        <f t="shared" si="3"/>
        <v>3120</v>
      </c>
    </row>
    <row r="25" spans="2:9">
      <c r="B25" s="1" t="s">
        <v>88</v>
      </c>
      <c r="C25" s="1" t="s">
        <v>19</v>
      </c>
      <c r="D25" s="1">
        <v>36</v>
      </c>
      <c r="E25" s="1"/>
      <c r="F25" s="1">
        <f t="shared" si="2"/>
        <v>36</v>
      </c>
      <c r="G25" s="1"/>
      <c r="H25" s="1">
        <v>90</v>
      </c>
      <c r="I25" s="11">
        <f t="shared" si="3"/>
        <v>3240</v>
      </c>
    </row>
    <row r="26" spans="2:9">
      <c r="B26" s="1" t="s">
        <v>89</v>
      </c>
      <c r="C26" s="1" t="s">
        <v>50</v>
      </c>
      <c r="D26" s="1">
        <v>15</v>
      </c>
      <c r="E26" s="1"/>
      <c r="F26" s="1">
        <f t="shared" si="2"/>
        <v>15</v>
      </c>
      <c r="G26" s="1"/>
      <c r="H26" s="1">
        <v>150</v>
      </c>
      <c r="I26" s="11">
        <f t="shared" si="3"/>
        <v>2250</v>
      </c>
    </row>
    <row r="27" spans="2:9">
      <c r="B27" s="1" t="s">
        <v>90</v>
      </c>
      <c r="C27" s="1" t="s">
        <v>19</v>
      </c>
      <c r="D27" s="1">
        <v>47</v>
      </c>
      <c r="E27" s="1"/>
      <c r="F27" s="1">
        <f t="shared" si="2"/>
        <v>47</v>
      </c>
      <c r="G27" s="1"/>
      <c r="H27" s="1">
        <v>150</v>
      </c>
      <c r="I27" s="11">
        <f t="shared" si="3"/>
        <v>7050</v>
      </c>
    </row>
    <row r="28" spans="2:9">
      <c r="B28" s="1" t="s">
        <v>91</v>
      </c>
      <c r="C28" s="1" t="s">
        <v>19</v>
      </c>
      <c r="D28" s="1">
        <v>6</v>
      </c>
      <c r="E28" s="1"/>
      <c r="F28" s="1">
        <f t="shared" si="2"/>
        <v>6</v>
      </c>
      <c r="G28" s="1"/>
      <c r="H28" s="1">
        <v>135</v>
      </c>
      <c r="I28" s="11">
        <f t="shared" si="3"/>
        <v>810</v>
      </c>
    </row>
    <row r="29" spans="2:9">
      <c r="B29" s="1" t="s">
        <v>92</v>
      </c>
      <c r="C29" s="1" t="s">
        <v>19</v>
      </c>
      <c r="D29" s="1">
        <v>11</v>
      </c>
      <c r="E29" s="1"/>
      <c r="F29" s="1">
        <f t="shared" si="2"/>
        <v>11</v>
      </c>
      <c r="G29" s="1"/>
      <c r="H29" s="1">
        <v>125</v>
      </c>
      <c r="I29" s="11">
        <f t="shared" si="3"/>
        <v>1375</v>
      </c>
    </row>
    <row r="30" spans="2:9">
      <c r="B30" s="1" t="s">
        <v>93</v>
      </c>
      <c r="C30" s="1" t="s">
        <v>19</v>
      </c>
      <c r="D30" s="1">
        <v>81</v>
      </c>
      <c r="E30" s="1"/>
      <c r="F30" s="1">
        <f t="shared" si="2"/>
        <v>81</v>
      </c>
      <c r="G30" s="1"/>
      <c r="H30" s="1">
        <v>130</v>
      </c>
      <c r="I30" s="11">
        <f t="shared" si="3"/>
        <v>10530</v>
      </c>
    </row>
    <row r="31" spans="2:9">
      <c r="B31" s="1" t="s">
        <v>94</v>
      </c>
      <c r="C31" s="1" t="s">
        <v>19</v>
      </c>
      <c r="D31" s="1">
        <v>50</v>
      </c>
      <c r="E31" s="1"/>
      <c r="F31" s="1">
        <f t="shared" si="2"/>
        <v>50</v>
      </c>
      <c r="G31" s="1"/>
      <c r="H31" s="1">
        <v>124</v>
      </c>
      <c r="I31" s="11">
        <f t="shared" si="3"/>
        <v>6200</v>
      </c>
    </row>
    <row r="32" spans="2:9">
      <c r="B32" s="1" t="s">
        <v>95</v>
      </c>
      <c r="C32" s="1" t="s">
        <v>19</v>
      </c>
      <c r="D32" s="1">
        <v>15</v>
      </c>
      <c r="E32" s="1"/>
      <c r="F32" s="1">
        <f t="shared" si="2"/>
        <v>15</v>
      </c>
      <c r="G32" s="1"/>
      <c r="H32" s="1">
        <v>125</v>
      </c>
      <c r="I32" s="11">
        <f t="shared" si="3"/>
        <v>1875</v>
      </c>
    </row>
    <row r="33" spans="2:9">
      <c r="B33" s="1" t="s">
        <v>96</v>
      </c>
      <c r="C33" s="1" t="s">
        <v>19</v>
      </c>
      <c r="D33" s="1">
        <v>92</v>
      </c>
      <c r="E33" s="1"/>
      <c r="F33" s="1">
        <f t="shared" si="2"/>
        <v>92</v>
      </c>
      <c r="G33" s="1"/>
      <c r="H33" s="1">
        <v>130</v>
      </c>
      <c r="I33" s="11">
        <f t="shared" si="3"/>
        <v>11960</v>
      </c>
    </row>
    <row r="34" spans="2:9">
      <c r="B34" s="1" t="s">
        <v>97</v>
      </c>
      <c r="C34" s="1" t="s">
        <v>19</v>
      </c>
      <c r="D34" s="1">
        <v>137</v>
      </c>
      <c r="E34" s="1"/>
      <c r="F34" s="1">
        <f t="shared" si="2"/>
        <v>137</v>
      </c>
      <c r="G34" s="1"/>
      <c r="H34" s="1">
        <v>125</v>
      </c>
      <c r="I34" s="11">
        <f t="shared" si="3"/>
        <v>17125</v>
      </c>
    </row>
    <row r="35" spans="2:9">
      <c r="B35" s="1" t="s">
        <v>98</v>
      </c>
      <c r="C35" s="1" t="s">
        <v>19</v>
      </c>
      <c r="D35" s="1">
        <v>85</v>
      </c>
      <c r="E35" s="1"/>
      <c r="F35" s="1">
        <f t="shared" si="2"/>
        <v>85</v>
      </c>
      <c r="G35" s="1"/>
      <c r="H35" s="1">
        <v>130</v>
      </c>
      <c r="I35" s="11">
        <f t="shared" si="3"/>
        <v>11050</v>
      </c>
    </row>
    <row r="36" spans="2:9">
      <c r="B36" s="1" t="s">
        <v>99</v>
      </c>
      <c r="C36" s="1" t="s">
        <v>19</v>
      </c>
      <c r="D36" s="1">
        <v>90</v>
      </c>
      <c r="E36" s="1"/>
      <c r="F36" s="1">
        <f t="shared" si="2"/>
        <v>90</v>
      </c>
      <c r="G36" s="1"/>
      <c r="H36" s="1">
        <v>130</v>
      </c>
      <c r="I36" s="11">
        <f t="shared" si="3"/>
        <v>11700</v>
      </c>
    </row>
    <row r="37" spans="2:9">
      <c r="B37" s="1" t="s">
        <v>100</v>
      </c>
      <c r="C37" s="1" t="s">
        <v>19</v>
      </c>
      <c r="D37" s="1">
        <v>85</v>
      </c>
      <c r="E37" s="1"/>
      <c r="F37" s="1">
        <f t="shared" si="2"/>
        <v>85</v>
      </c>
      <c r="G37" s="1"/>
      <c r="H37" s="1">
        <v>130</v>
      </c>
      <c r="I37" s="11">
        <f t="shared" ref="I37:I64" si="4">+H37*F37</f>
        <v>11050</v>
      </c>
    </row>
    <row r="38" spans="2:9">
      <c r="B38" s="1" t="s">
        <v>101</v>
      </c>
      <c r="C38" s="1" t="s">
        <v>19</v>
      </c>
      <c r="D38" s="1">
        <v>80</v>
      </c>
      <c r="E38" s="1"/>
      <c r="F38" s="1">
        <f t="shared" si="2"/>
        <v>80</v>
      </c>
      <c r="G38" s="1"/>
      <c r="H38" s="1">
        <v>130</v>
      </c>
      <c r="I38" s="11">
        <f t="shared" si="4"/>
        <v>10400</v>
      </c>
    </row>
    <row r="39" spans="2:9">
      <c r="B39" s="1" t="s">
        <v>102</v>
      </c>
      <c r="C39" s="1" t="s">
        <v>19</v>
      </c>
      <c r="D39" s="1">
        <v>73</v>
      </c>
      <c r="E39" s="1"/>
      <c r="F39" s="1">
        <f t="shared" si="2"/>
        <v>73</v>
      </c>
      <c r="G39" s="1"/>
      <c r="H39" s="1">
        <v>130</v>
      </c>
      <c r="I39" s="11">
        <f t="shared" si="4"/>
        <v>9490</v>
      </c>
    </row>
    <row r="40" spans="2:9">
      <c r="B40" s="1" t="s">
        <v>103</v>
      </c>
      <c r="C40" s="1" t="s">
        <v>19</v>
      </c>
      <c r="D40" s="1">
        <v>13</v>
      </c>
      <c r="E40" s="1"/>
      <c r="F40" s="1">
        <f t="shared" si="2"/>
        <v>13</v>
      </c>
      <c r="G40" s="1"/>
      <c r="H40" s="1">
        <v>90</v>
      </c>
      <c r="I40" s="11">
        <f t="shared" si="4"/>
        <v>1170</v>
      </c>
    </row>
    <row r="41" spans="2:9">
      <c r="B41" s="1" t="s">
        <v>104</v>
      </c>
      <c r="C41" s="1" t="s">
        <v>19</v>
      </c>
      <c r="D41" s="1">
        <v>94</v>
      </c>
      <c r="E41" s="1"/>
      <c r="F41" s="1">
        <f t="shared" si="2"/>
        <v>94</v>
      </c>
      <c r="G41" s="1"/>
      <c r="H41" s="1">
        <v>150</v>
      </c>
      <c r="I41" s="11">
        <f t="shared" si="4"/>
        <v>14100</v>
      </c>
    </row>
    <row r="42" spans="2:9">
      <c r="B42" s="1" t="s">
        <v>105</v>
      </c>
      <c r="C42" s="1" t="s">
        <v>19</v>
      </c>
      <c r="D42" s="1">
        <v>61</v>
      </c>
      <c r="E42" s="1"/>
      <c r="F42" s="1">
        <f t="shared" si="2"/>
        <v>61</v>
      </c>
      <c r="G42" s="1"/>
      <c r="H42" s="1">
        <v>200</v>
      </c>
      <c r="I42" s="11">
        <f t="shared" si="4"/>
        <v>12200</v>
      </c>
    </row>
    <row r="43" spans="2:9">
      <c r="B43" s="1" t="s">
        <v>106</v>
      </c>
      <c r="C43" s="1" t="s">
        <v>19</v>
      </c>
      <c r="D43" s="1">
        <v>81</v>
      </c>
      <c r="E43" s="1"/>
      <c r="F43" s="1">
        <f t="shared" si="2"/>
        <v>81</v>
      </c>
      <c r="G43" s="1"/>
      <c r="H43" s="1">
        <v>120</v>
      </c>
      <c r="I43" s="11">
        <f t="shared" si="4"/>
        <v>9720</v>
      </c>
    </row>
    <row r="44" spans="2:9">
      <c r="B44" s="1" t="s">
        <v>107</v>
      </c>
      <c r="C44" s="1" t="s">
        <v>19</v>
      </c>
      <c r="D44" s="1">
        <v>87</v>
      </c>
      <c r="E44" s="1"/>
      <c r="F44" s="1">
        <f t="shared" si="2"/>
        <v>87</v>
      </c>
      <c r="G44" s="1"/>
      <c r="H44" s="1">
        <v>140</v>
      </c>
      <c r="I44" s="11">
        <f t="shared" si="4"/>
        <v>12180</v>
      </c>
    </row>
    <row r="45" spans="2:9">
      <c r="B45" s="1" t="s">
        <v>108</v>
      </c>
      <c r="C45" s="1" t="s">
        <v>50</v>
      </c>
      <c r="D45" s="1">
        <v>81</v>
      </c>
      <c r="E45" s="1"/>
      <c r="F45" s="1">
        <f t="shared" si="2"/>
        <v>81</v>
      </c>
      <c r="G45" s="1"/>
      <c r="H45" s="1">
        <v>140</v>
      </c>
      <c r="I45" s="11">
        <f t="shared" si="4"/>
        <v>11340</v>
      </c>
    </row>
    <row r="46" spans="2:9">
      <c r="B46" s="1" t="s">
        <v>109</v>
      </c>
      <c r="C46" s="1" t="s">
        <v>19</v>
      </c>
      <c r="D46" s="1">
        <v>77</v>
      </c>
      <c r="E46" s="1"/>
      <c r="F46" s="1">
        <f t="shared" si="2"/>
        <v>77</v>
      </c>
      <c r="G46" s="1"/>
      <c r="H46" s="1">
        <v>130</v>
      </c>
      <c r="I46" s="11">
        <f t="shared" si="4"/>
        <v>10010</v>
      </c>
    </row>
    <row r="47" spans="2:9">
      <c r="B47" s="1" t="s">
        <v>110</v>
      </c>
      <c r="C47" s="1" t="s">
        <v>19</v>
      </c>
      <c r="D47" s="1">
        <v>34</v>
      </c>
      <c r="E47" s="1"/>
      <c r="F47" s="1">
        <f t="shared" si="2"/>
        <v>34</v>
      </c>
      <c r="G47" s="1"/>
      <c r="H47" s="1">
        <v>150</v>
      </c>
      <c r="I47" s="11">
        <f t="shared" si="4"/>
        <v>5100</v>
      </c>
    </row>
    <row r="48" spans="2:9">
      <c r="B48" s="1" t="s">
        <v>111</v>
      </c>
      <c r="C48" s="1" t="s">
        <v>19</v>
      </c>
      <c r="D48" s="1">
        <v>86</v>
      </c>
      <c r="E48" s="1"/>
      <c r="F48" s="1">
        <f t="shared" si="2"/>
        <v>86</v>
      </c>
      <c r="G48" s="1"/>
      <c r="H48" s="1">
        <v>150</v>
      </c>
      <c r="I48" s="11">
        <f t="shared" si="4"/>
        <v>12900</v>
      </c>
    </row>
    <row r="49" spans="2:9">
      <c r="B49" s="1" t="s">
        <v>112</v>
      </c>
      <c r="C49" s="1" t="s">
        <v>19</v>
      </c>
      <c r="D49" s="1">
        <v>100</v>
      </c>
      <c r="E49" s="1"/>
      <c r="F49" s="1">
        <f t="shared" si="2"/>
        <v>100</v>
      </c>
      <c r="G49" s="1"/>
      <c r="H49" s="1">
        <v>150</v>
      </c>
      <c r="I49" s="11">
        <f t="shared" si="4"/>
        <v>15000</v>
      </c>
    </row>
    <row r="50" spans="2:9">
      <c r="B50" s="1" t="s">
        <v>113</v>
      </c>
      <c r="C50" s="1" t="s">
        <v>19</v>
      </c>
      <c r="D50" s="1">
        <v>20</v>
      </c>
      <c r="E50" s="1"/>
      <c r="F50" s="1">
        <f t="shared" si="2"/>
        <v>20</v>
      </c>
      <c r="G50" s="1"/>
      <c r="H50" s="1">
        <v>150</v>
      </c>
      <c r="I50" s="11">
        <f t="shared" si="4"/>
        <v>3000</v>
      </c>
    </row>
    <row r="51" spans="2:9">
      <c r="B51" s="1" t="s">
        <v>114</v>
      </c>
      <c r="C51" s="1" t="s">
        <v>19</v>
      </c>
      <c r="D51" s="1">
        <v>62</v>
      </c>
      <c r="E51" s="1"/>
      <c r="F51" s="1">
        <f t="shared" si="2"/>
        <v>62</v>
      </c>
      <c r="G51" s="1"/>
      <c r="H51" s="1">
        <v>180</v>
      </c>
      <c r="I51" s="11">
        <f t="shared" si="4"/>
        <v>11160</v>
      </c>
    </row>
    <row r="52" spans="2:9">
      <c r="B52" s="1" t="s">
        <v>115</v>
      </c>
      <c r="C52" s="1" t="s">
        <v>19</v>
      </c>
      <c r="D52" s="1">
        <v>169</v>
      </c>
      <c r="E52" s="1"/>
      <c r="F52" s="1">
        <f t="shared" si="2"/>
        <v>167</v>
      </c>
      <c r="G52" s="1">
        <v>2</v>
      </c>
      <c r="H52" s="1">
        <v>130</v>
      </c>
      <c r="I52" s="11">
        <f t="shared" si="4"/>
        <v>21710</v>
      </c>
    </row>
    <row r="53" spans="2:9">
      <c r="B53" s="1" t="s">
        <v>116</v>
      </c>
      <c r="C53" s="1" t="s">
        <v>19</v>
      </c>
      <c r="D53" s="1">
        <v>100</v>
      </c>
      <c r="E53" s="1"/>
      <c r="F53" s="1">
        <f t="shared" si="2"/>
        <v>100</v>
      </c>
      <c r="G53" s="1"/>
      <c r="H53" s="1">
        <v>110</v>
      </c>
      <c r="I53" s="11">
        <f t="shared" si="4"/>
        <v>11000</v>
      </c>
    </row>
    <row r="54" spans="2:9">
      <c r="B54" s="1" t="s">
        <v>117</v>
      </c>
      <c r="C54" s="1" t="s">
        <v>19</v>
      </c>
      <c r="D54" s="1">
        <v>93</v>
      </c>
      <c r="E54" s="1"/>
      <c r="F54" s="1">
        <f t="shared" si="2"/>
        <v>91</v>
      </c>
      <c r="G54" s="1">
        <v>2</v>
      </c>
      <c r="H54" s="1">
        <v>130</v>
      </c>
      <c r="I54" s="11">
        <f t="shared" si="4"/>
        <v>11830</v>
      </c>
    </row>
    <row r="55" spans="2:9">
      <c r="B55" s="1" t="s">
        <v>118</v>
      </c>
      <c r="C55" s="1" t="s">
        <v>19</v>
      </c>
      <c r="D55" s="1">
        <v>74</v>
      </c>
      <c r="E55" s="1">
        <v>100</v>
      </c>
      <c r="F55" s="1">
        <f t="shared" si="2"/>
        <v>174</v>
      </c>
      <c r="G55" s="1"/>
      <c r="H55" s="1">
        <v>140</v>
      </c>
      <c r="I55" s="11">
        <f t="shared" si="4"/>
        <v>24360</v>
      </c>
    </row>
    <row r="56" spans="2:9">
      <c r="B56" s="1" t="s">
        <v>119</v>
      </c>
      <c r="C56" s="1" t="s">
        <v>19</v>
      </c>
      <c r="D56" s="1">
        <v>78</v>
      </c>
      <c r="E56" s="1"/>
      <c r="F56" s="1">
        <f t="shared" si="2"/>
        <v>78</v>
      </c>
      <c r="G56" s="1"/>
      <c r="H56" s="1">
        <v>130</v>
      </c>
      <c r="I56" s="11">
        <f t="shared" si="4"/>
        <v>10140</v>
      </c>
    </row>
    <row r="57" spans="2:9">
      <c r="B57" s="1" t="s">
        <v>120</v>
      </c>
      <c r="C57" s="1" t="s">
        <v>19</v>
      </c>
      <c r="D57" s="1">
        <v>6</v>
      </c>
      <c r="E57" s="1"/>
      <c r="F57" s="1">
        <f t="shared" si="2"/>
        <v>6</v>
      </c>
      <c r="G57" s="1"/>
      <c r="H57" s="1">
        <v>130</v>
      </c>
      <c r="I57" s="11">
        <f t="shared" si="4"/>
        <v>780</v>
      </c>
    </row>
    <row r="58" spans="2:9">
      <c r="B58" s="1" t="s">
        <v>121</v>
      </c>
      <c r="C58" s="1" t="s">
        <v>19</v>
      </c>
      <c r="D58" s="1">
        <v>30</v>
      </c>
      <c r="E58" s="1"/>
      <c r="F58" s="1">
        <f t="shared" si="2"/>
        <v>30</v>
      </c>
      <c r="G58" s="1"/>
      <c r="H58" s="1">
        <v>130</v>
      </c>
      <c r="I58" s="11">
        <f t="shared" si="4"/>
        <v>3900</v>
      </c>
    </row>
    <row r="59" spans="2:9">
      <c r="B59" s="1" t="s">
        <v>122</v>
      </c>
      <c r="C59" s="1" t="s">
        <v>19</v>
      </c>
      <c r="D59" s="1">
        <v>36</v>
      </c>
      <c r="E59" s="1"/>
      <c r="F59" s="1">
        <f t="shared" si="2"/>
        <v>36</v>
      </c>
      <c r="G59" s="1"/>
      <c r="H59" s="1">
        <v>132</v>
      </c>
      <c r="I59" s="11">
        <f t="shared" si="4"/>
        <v>4752</v>
      </c>
    </row>
    <row r="60" spans="2:9">
      <c r="B60" s="1" t="s">
        <v>123</v>
      </c>
      <c r="C60" s="1" t="s">
        <v>19</v>
      </c>
      <c r="D60" s="1">
        <v>82</v>
      </c>
      <c r="E60" s="1"/>
      <c r="F60" s="1">
        <f t="shared" si="2"/>
        <v>82</v>
      </c>
      <c r="G60" s="1"/>
      <c r="H60" s="1">
        <v>132</v>
      </c>
      <c r="I60" s="11">
        <f t="shared" si="4"/>
        <v>10824</v>
      </c>
    </row>
    <row r="61" spans="2:9">
      <c r="B61" s="1" t="s">
        <v>124</v>
      </c>
      <c r="C61" s="1" t="s">
        <v>19</v>
      </c>
      <c r="D61" s="1">
        <v>81</v>
      </c>
      <c r="E61" s="1"/>
      <c r="F61" s="1">
        <f t="shared" si="2"/>
        <v>81</v>
      </c>
      <c r="G61" s="1"/>
      <c r="H61" s="1">
        <v>124</v>
      </c>
      <c r="I61" s="11">
        <f t="shared" si="4"/>
        <v>10044</v>
      </c>
    </row>
    <row r="62" spans="2:9">
      <c r="B62" s="1" t="s">
        <v>125</v>
      </c>
      <c r="C62" s="1" t="s">
        <v>19</v>
      </c>
      <c r="D62" s="1">
        <v>26</v>
      </c>
      <c r="E62" s="1"/>
      <c r="F62" s="1">
        <f t="shared" si="2"/>
        <v>26</v>
      </c>
      <c r="G62" s="1"/>
      <c r="H62" s="1">
        <v>135</v>
      </c>
      <c r="I62" s="11">
        <f t="shared" si="4"/>
        <v>3510</v>
      </c>
    </row>
    <row r="63" spans="2:9">
      <c r="B63" s="1" t="s">
        <v>126</v>
      </c>
      <c r="C63" s="1" t="s">
        <v>19</v>
      </c>
      <c r="D63" s="1">
        <v>29</v>
      </c>
      <c r="E63" s="1"/>
      <c r="F63" s="1">
        <f t="shared" si="2"/>
        <v>29</v>
      </c>
      <c r="G63" s="1"/>
      <c r="H63" s="1">
        <v>124</v>
      </c>
      <c r="I63" s="11">
        <f t="shared" si="4"/>
        <v>3596</v>
      </c>
    </row>
    <row r="64" spans="2:9">
      <c r="B64" s="1" t="s">
        <v>127</v>
      </c>
      <c r="C64" s="1" t="s">
        <v>19</v>
      </c>
      <c r="D64" s="1">
        <v>56</v>
      </c>
      <c r="E64" s="1"/>
      <c r="F64" s="1">
        <f t="shared" ref="F64:F87" si="5">+D64+E64-G64</f>
        <v>56</v>
      </c>
      <c r="G64" s="1"/>
      <c r="H64" s="1">
        <v>135</v>
      </c>
      <c r="I64" s="11">
        <f t="shared" si="4"/>
        <v>7560</v>
      </c>
    </row>
    <row r="65" spans="2:9">
      <c r="B65" s="1" t="s">
        <v>128</v>
      </c>
      <c r="C65" s="1" t="s">
        <v>19</v>
      </c>
      <c r="D65" s="1">
        <v>87</v>
      </c>
      <c r="E65" s="1"/>
      <c r="F65" s="1">
        <f t="shared" si="5"/>
        <v>85</v>
      </c>
      <c r="G65" s="1">
        <v>2</v>
      </c>
      <c r="H65" s="1">
        <v>132</v>
      </c>
      <c r="I65" s="11">
        <f t="shared" ref="I65:I69" si="6">+H65*F65</f>
        <v>11220</v>
      </c>
    </row>
    <row r="66" spans="2:9">
      <c r="B66" s="1" t="s">
        <v>129</v>
      </c>
      <c r="C66" s="1" t="s">
        <v>19</v>
      </c>
      <c r="D66" s="1">
        <v>349</v>
      </c>
      <c r="E66" s="1">
        <v>100</v>
      </c>
      <c r="F66" s="1">
        <f t="shared" si="5"/>
        <v>449</v>
      </c>
      <c r="G66" s="1"/>
      <c r="H66" s="1">
        <v>145</v>
      </c>
      <c r="I66" s="11">
        <f t="shared" si="6"/>
        <v>65105</v>
      </c>
    </row>
    <row r="67" spans="2:9">
      <c r="B67" s="1" t="s">
        <v>130</v>
      </c>
      <c r="C67" s="1" t="s">
        <v>19</v>
      </c>
      <c r="D67" s="1">
        <v>101</v>
      </c>
      <c r="E67" s="1"/>
      <c r="F67" s="1">
        <f t="shared" si="5"/>
        <v>101</v>
      </c>
      <c r="G67" s="1"/>
      <c r="H67" s="1">
        <v>132</v>
      </c>
      <c r="I67" s="11">
        <f t="shared" si="6"/>
        <v>13332</v>
      </c>
    </row>
    <row r="68" spans="2:9">
      <c r="B68" s="1" t="s">
        <v>131</v>
      </c>
      <c r="C68" s="1" t="s">
        <v>19</v>
      </c>
      <c r="D68" s="1">
        <v>84</v>
      </c>
      <c r="E68" s="1"/>
      <c r="F68" s="1">
        <f t="shared" si="5"/>
        <v>84</v>
      </c>
      <c r="G68" s="1"/>
      <c r="H68" s="1">
        <v>132</v>
      </c>
      <c r="I68" s="11">
        <f t="shared" si="6"/>
        <v>11088</v>
      </c>
    </row>
    <row r="69" spans="2:9">
      <c r="B69" s="1" t="s">
        <v>132</v>
      </c>
      <c r="C69" s="1" t="s">
        <v>19</v>
      </c>
      <c r="D69" s="1">
        <v>98</v>
      </c>
      <c r="E69" s="1"/>
      <c r="F69" s="1">
        <f>+D69+E69-G69-G69</f>
        <v>98</v>
      </c>
      <c r="G69" s="1"/>
      <c r="H69" s="1">
        <v>132</v>
      </c>
      <c r="I69" s="11">
        <f t="shared" si="6"/>
        <v>12936</v>
      </c>
    </row>
    <row r="70" spans="2:9">
      <c r="B70" s="1" t="s">
        <v>133</v>
      </c>
      <c r="C70" s="1" t="s">
        <v>19</v>
      </c>
      <c r="D70" s="1">
        <v>958</v>
      </c>
      <c r="E70" s="1"/>
      <c r="F70" s="1">
        <f t="shared" si="5"/>
        <v>958</v>
      </c>
      <c r="G70" s="1"/>
      <c r="H70" s="1">
        <v>132</v>
      </c>
      <c r="I70" s="11">
        <f>F70*H70</f>
        <v>126456</v>
      </c>
    </row>
    <row r="71" spans="2:9">
      <c r="B71" s="1" t="s">
        <v>134</v>
      </c>
      <c r="C71" s="1" t="s">
        <v>19</v>
      </c>
      <c r="D71" s="1">
        <v>98</v>
      </c>
      <c r="E71" s="1"/>
      <c r="F71" s="1">
        <f t="shared" si="5"/>
        <v>98</v>
      </c>
      <c r="G71" s="1"/>
      <c r="H71" s="1">
        <v>132</v>
      </c>
      <c r="I71" s="11">
        <f>+H71*F71</f>
        <v>12936</v>
      </c>
    </row>
    <row r="72" spans="2:9">
      <c r="B72" s="1" t="s">
        <v>135</v>
      </c>
      <c r="C72" s="1" t="s">
        <v>19</v>
      </c>
      <c r="D72" s="1">
        <v>369</v>
      </c>
      <c r="E72" s="1"/>
      <c r="F72" s="1">
        <f t="shared" si="5"/>
        <v>368</v>
      </c>
      <c r="G72" s="1">
        <v>1</v>
      </c>
      <c r="H72" s="1">
        <v>132</v>
      </c>
      <c r="I72" s="11">
        <f>+H72*F72</f>
        <v>48576</v>
      </c>
    </row>
    <row r="73" spans="2:9">
      <c r="B73" s="1" t="s">
        <v>136</v>
      </c>
      <c r="C73" s="1" t="s">
        <v>19</v>
      </c>
      <c r="D73" s="1">
        <v>365</v>
      </c>
      <c r="E73" s="1"/>
      <c r="F73" s="1">
        <f t="shared" si="5"/>
        <v>365</v>
      </c>
      <c r="G73" s="1"/>
      <c r="H73" s="1">
        <v>195</v>
      </c>
      <c r="I73" s="11">
        <f>+H73*F73</f>
        <v>71175</v>
      </c>
    </row>
    <row r="74" spans="2:9">
      <c r="B74" s="1" t="s">
        <v>137</v>
      </c>
      <c r="C74" s="1" t="s">
        <v>19</v>
      </c>
      <c r="D74" s="1">
        <v>84</v>
      </c>
      <c r="E74" s="1"/>
      <c r="F74" s="1">
        <f t="shared" si="5"/>
        <v>84</v>
      </c>
      <c r="G74" s="1"/>
      <c r="H74" s="1">
        <v>132</v>
      </c>
      <c r="I74" s="11">
        <f>+H74*F74</f>
        <v>11088</v>
      </c>
    </row>
    <row r="75" spans="2:9">
      <c r="B75" s="1" t="s">
        <v>138</v>
      </c>
      <c r="C75" s="1" t="s">
        <v>19</v>
      </c>
      <c r="D75" s="1">
        <v>100</v>
      </c>
      <c r="E75" s="1"/>
      <c r="F75" s="1">
        <f t="shared" si="5"/>
        <v>100</v>
      </c>
      <c r="G75" s="1"/>
      <c r="H75" s="1">
        <v>132</v>
      </c>
      <c r="I75" s="11">
        <f>+H75*F75</f>
        <v>13200</v>
      </c>
    </row>
    <row r="76" spans="2:9">
      <c r="B76" s="1" t="s">
        <v>139</v>
      </c>
      <c r="C76" s="1" t="s">
        <v>19</v>
      </c>
      <c r="D76" s="1">
        <v>298</v>
      </c>
      <c r="E76" s="1"/>
      <c r="F76" s="1">
        <f t="shared" si="5"/>
        <v>100</v>
      </c>
      <c r="G76" s="1">
        <v>198</v>
      </c>
      <c r="H76" s="1">
        <v>195</v>
      </c>
      <c r="I76" s="11">
        <f>+F76*H76</f>
        <v>19500</v>
      </c>
    </row>
    <row r="77" spans="2:9">
      <c r="B77" s="1" t="s">
        <v>140</v>
      </c>
      <c r="C77" s="1" t="s">
        <v>19</v>
      </c>
      <c r="D77" s="1">
        <v>883</v>
      </c>
      <c r="E77" s="1"/>
      <c r="F77" s="1">
        <f t="shared" si="5"/>
        <v>883</v>
      </c>
      <c r="G77" s="1"/>
      <c r="H77" s="1">
        <v>110</v>
      </c>
      <c r="I77" s="11">
        <f t="shared" ref="I77:I84" si="7">+H77*F77</f>
        <v>97130</v>
      </c>
    </row>
    <row r="78" spans="2:9">
      <c r="B78" s="1" t="s">
        <v>141</v>
      </c>
      <c r="C78" s="1" t="s">
        <v>19</v>
      </c>
      <c r="D78" s="1">
        <v>40</v>
      </c>
      <c r="E78" s="1"/>
      <c r="F78" s="1">
        <f t="shared" si="5"/>
        <v>40</v>
      </c>
      <c r="G78" s="1"/>
      <c r="H78" s="1">
        <v>10</v>
      </c>
      <c r="I78" s="11">
        <f t="shared" si="7"/>
        <v>400</v>
      </c>
    </row>
    <row r="79" spans="2:9">
      <c r="B79" s="1" t="s">
        <v>142</v>
      </c>
      <c r="C79" s="1" t="s">
        <v>19</v>
      </c>
      <c r="D79" s="1">
        <v>10</v>
      </c>
      <c r="E79" s="1"/>
      <c r="F79" s="1">
        <f t="shared" si="5"/>
        <v>10</v>
      </c>
      <c r="G79" s="1"/>
      <c r="H79" s="1">
        <v>200</v>
      </c>
      <c r="I79" s="11">
        <f t="shared" si="7"/>
        <v>2000</v>
      </c>
    </row>
    <row r="80" spans="2:9">
      <c r="B80" s="1" t="s">
        <v>194</v>
      </c>
      <c r="C80" s="1" t="s">
        <v>178</v>
      </c>
      <c r="D80" s="1">
        <v>40</v>
      </c>
      <c r="E80" s="1"/>
      <c r="F80" s="1">
        <f t="shared" si="5"/>
        <v>40</v>
      </c>
      <c r="G80" s="1"/>
      <c r="H80" s="1">
        <v>190</v>
      </c>
      <c r="I80" s="11">
        <f>+H80*F80</f>
        <v>7600</v>
      </c>
    </row>
    <row r="81" spans="1:11">
      <c r="B81" s="1" t="s">
        <v>193</v>
      </c>
      <c r="C81" s="1" t="s">
        <v>19</v>
      </c>
      <c r="D81" s="1">
        <v>40</v>
      </c>
      <c r="E81" s="1"/>
      <c r="F81" s="1">
        <f t="shared" si="5"/>
        <v>40</v>
      </c>
      <c r="G81" s="1"/>
      <c r="H81" s="1">
        <v>190</v>
      </c>
      <c r="I81" s="11">
        <f t="shared" si="7"/>
        <v>7600</v>
      </c>
    </row>
    <row r="82" spans="1:11">
      <c r="B82" s="1" t="s">
        <v>143</v>
      </c>
      <c r="C82" s="1" t="s">
        <v>19</v>
      </c>
      <c r="D82" s="1">
        <v>104</v>
      </c>
      <c r="E82" s="1"/>
      <c r="F82" s="1">
        <f t="shared" si="5"/>
        <v>9</v>
      </c>
      <c r="G82" s="1">
        <v>95</v>
      </c>
      <c r="H82" s="1">
        <v>220</v>
      </c>
      <c r="I82" s="11">
        <f t="shared" si="7"/>
        <v>1980</v>
      </c>
    </row>
    <row r="83" spans="1:11">
      <c r="B83" s="1" t="s">
        <v>144</v>
      </c>
      <c r="C83" s="1" t="s">
        <v>19</v>
      </c>
      <c r="D83" s="1">
        <v>55</v>
      </c>
      <c r="E83" s="1"/>
      <c r="F83" s="1">
        <f t="shared" si="5"/>
        <v>52</v>
      </c>
      <c r="G83" s="1">
        <v>3</v>
      </c>
      <c r="H83" s="1">
        <v>132</v>
      </c>
      <c r="I83" s="11">
        <f t="shared" si="7"/>
        <v>6864</v>
      </c>
    </row>
    <row r="84" spans="1:11">
      <c r="B84" s="1" t="s">
        <v>145</v>
      </c>
      <c r="C84" s="1" t="s">
        <v>19</v>
      </c>
      <c r="D84" s="1">
        <v>100</v>
      </c>
      <c r="E84" s="1"/>
      <c r="F84" s="1">
        <f t="shared" si="5"/>
        <v>100</v>
      </c>
      <c r="G84" s="1"/>
      <c r="H84" s="1">
        <v>132</v>
      </c>
      <c r="I84" s="11">
        <f t="shared" si="7"/>
        <v>13200</v>
      </c>
    </row>
    <row r="85" spans="1:11">
      <c r="B85" s="1" t="s">
        <v>146</v>
      </c>
      <c r="C85" s="1" t="s">
        <v>19</v>
      </c>
      <c r="D85" s="1">
        <v>75</v>
      </c>
      <c r="E85" s="1"/>
      <c r="F85" s="1">
        <f t="shared" si="5"/>
        <v>75</v>
      </c>
      <c r="G85" s="1"/>
      <c r="H85" s="1">
        <v>132</v>
      </c>
      <c r="I85" s="11">
        <v>13200</v>
      </c>
    </row>
    <row r="86" spans="1:11">
      <c r="B86" s="1" t="s">
        <v>147</v>
      </c>
      <c r="C86" s="1" t="s">
        <v>19</v>
      </c>
      <c r="D86" s="1">
        <v>263</v>
      </c>
      <c r="E86" s="1"/>
      <c r="F86" s="1">
        <f t="shared" si="5"/>
        <v>255</v>
      </c>
      <c r="G86" s="1">
        <v>8</v>
      </c>
      <c r="H86" s="1">
        <v>145</v>
      </c>
      <c r="I86" s="11">
        <f>+F86*H86</f>
        <v>36975</v>
      </c>
    </row>
    <row r="87" spans="1:11">
      <c r="B87" s="1" t="s">
        <v>148</v>
      </c>
      <c r="C87" s="1" t="s">
        <v>52</v>
      </c>
      <c r="D87" s="1">
        <v>50</v>
      </c>
      <c r="E87" s="1"/>
      <c r="F87" s="1">
        <f t="shared" si="5"/>
        <v>50</v>
      </c>
      <c r="G87" s="1"/>
      <c r="H87" s="1">
        <v>120</v>
      </c>
      <c r="I87" s="11">
        <f>+D87*H87</f>
        <v>6000</v>
      </c>
    </row>
    <row r="88" spans="1:11">
      <c r="B88" s="16" t="s">
        <v>7</v>
      </c>
      <c r="C88" s="1"/>
      <c r="D88" s="1"/>
      <c r="E88" s="1"/>
      <c r="F88" s="1"/>
      <c r="G88" s="1"/>
      <c r="H88" s="1"/>
      <c r="I88" s="12">
        <f>SUM(I14:I87)</f>
        <v>1066238</v>
      </c>
    </row>
    <row r="89" spans="1:11">
      <c r="A89" s="10"/>
      <c r="B89" s="17"/>
      <c r="C89" s="14"/>
      <c r="D89" s="14"/>
      <c r="E89" s="14"/>
      <c r="F89" s="14"/>
      <c r="G89" s="14"/>
      <c r="H89" s="14"/>
      <c r="I89" s="18"/>
      <c r="J89" s="10"/>
      <c r="K89" s="10"/>
    </row>
    <row r="90" spans="1:11">
      <c r="A90" s="10"/>
      <c r="B90" s="17"/>
      <c r="C90" s="14"/>
      <c r="D90" s="14"/>
      <c r="E90" s="14"/>
      <c r="F90" s="14"/>
      <c r="G90" s="14"/>
      <c r="H90" s="14"/>
      <c r="I90" s="18"/>
      <c r="J90" s="10"/>
      <c r="K90" s="10"/>
    </row>
    <row r="91" spans="1:11">
      <c r="A91" s="10"/>
      <c r="B91" s="17"/>
      <c r="C91" s="14"/>
      <c r="D91" s="14"/>
      <c r="E91" s="14"/>
      <c r="F91" s="14"/>
      <c r="G91" s="14"/>
      <c r="H91" s="14"/>
      <c r="I91" s="18"/>
      <c r="J91" s="10"/>
      <c r="K91" s="10"/>
    </row>
    <row r="92" spans="1:11">
      <c r="A92" s="10"/>
      <c r="B92" s="17"/>
      <c r="C92" s="14"/>
      <c r="D92" s="14"/>
      <c r="E92" s="14"/>
      <c r="F92" s="14"/>
      <c r="G92" s="14"/>
      <c r="H92" s="14"/>
      <c r="I92" s="18"/>
      <c r="J92" s="10"/>
      <c r="K92" s="10"/>
    </row>
    <row r="93" spans="1:11">
      <c r="A93" s="10"/>
      <c r="B93" s="17"/>
      <c r="C93" s="14"/>
      <c r="D93" s="14"/>
      <c r="E93" s="14"/>
      <c r="F93" s="14"/>
      <c r="G93" s="14"/>
      <c r="H93" s="14"/>
      <c r="I93" s="18"/>
      <c r="J93" s="10"/>
      <c r="K93" s="10"/>
    </row>
    <row r="95" spans="1:11">
      <c r="B95" t="s">
        <v>67</v>
      </c>
      <c r="H95" t="s">
        <v>68</v>
      </c>
    </row>
    <row r="96" spans="1:11">
      <c r="B96" t="s">
        <v>69</v>
      </c>
      <c r="H96" t="s">
        <v>70</v>
      </c>
    </row>
    <row r="97" spans="2:3">
      <c r="C97" t="s">
        <v>71</v>
      </c>
    </row>
    <row r="98" spans="2:3">
      <c r="C98" t="s">
        <v>72</v>
      </c>
    </row>
    <row r="99" spans="2:3">
      <c r="B99" s="31"/>
      <c r="C99" s="31"/>
    </row>
  </sheetData>
  <mergeCells count="6">
    <mergeCell ref="I7:I10"/>
    <mergeCell ref="G7:H7"/>
    <mergeCell ref="B99:C99"/>
    <mergeCell ref="B12:B13"/>
    <mergeCell ref="C12:C13"/>
    <mergeCell ref="E12:E13"/>
  </mergeCells>
  <pageMargins left="0.25" right="0.25" top="0.75" bottom="0.75" header="0.3" footer="0.3"/>
  <pageSetup scale="60" orientation="portrait" r:id="rId1"/>
  <rowBreaks count="2" manualBreakCount="2">
    <brk id="66" max="8" man="1"/>
    <brk id="12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6:M54"/>
  <sheetViews>
    <sheetView topLeftCell="A17" zoomScaleNormal="100" zoomScaleSheetLayoutView="190" workbookViewId="0">
      <selection activeCell="C10" sqref="C10"/>
    </sheetView>
  </sheetViews>
  <sheetFormatPr baseColWidth="10" defaultColWidth="11.42578125" defaultRowHeight="15"/>
  <cols>
    <col min="1" max="1" width="6" customWidth="1"/>
    <col min="2" max="2" width="28" customWidth="1"/>
    <col min="3" max="3" width="10.42578125" customWidth="1"/>
    <col min="4" max="4" width="10.140625" customWidth="1"/>
    <col min="5" max="5" width="8.140625" customWidth="1"/>
    <col min="6" max="6" width="10.85546875" customWidth="1"/>
    <col min="8" max="8" width="11.85546875" customWidth="1"/>
    <col min="9" max="9" width="18.140625" customWidth="1"/>
    <col min="12" max="12" width="15" customWidth="1"/>
  </cols>
  <sheetData>
    <row r="6" spans="2:9">
      <c r="B6" t="s">
        <v>149</v>
      </c>
    </row>
    <row r="7" spans="2:9">
      <c r="B7" s="1"/>
      <c r="C7" s="1"/>
      <c r="D7" s="1"/>
      <c r="E7" s="1"/>
      <c r="F7" s="1"/>
      <c r="G7" s="29" t="s">
        <v>198</v>
      </c>
      <c r="H7" s="29"/>
      <c r="I7" s="19" t="s">
        <v>8</v>
      </c>
    </row>
    <row r="8" spans="2:9">
      <c r="B8" s="1" t="s">
        <v>150</v>
      </c>
      <c r="C8" s="1"/>
      <c r="D8" s="1"/>
      <c r="E8" s="1"/>
      <c r="F8" s="1"/>
      <c r="G8" s="1"/>
      <c r="H8" s="1"/>
      <c r="I8" s="8"/>
    </row>
    <row r="9" spans="2:9">
      <c r="B9" s="1" t="s">
        <v>151</v>
      </c>
      <c r="C9" s="1"/>
      <c r="D9" s="1"/>
      <c r="E9" s="1"/>
      <c r="F9" s="1"/>
      <c r="G9" s="1"/>
      <c r="H9" s="1"/>
      <c r="I9" s="8"/>
    </row>
    <row r="10" spans="2:9">
      <c r="B10" s="1" t="s">
        <v>3</v>
      </c>
      <c r="C10" s="19" t="s">
        <v>4</v>
      </c>
      <c r="D10" s="1"/>
      <c r="E10" s="1" t="s">
        <v>5</v>
      </c>
      <c r="F10" s="9" t="s">
        <v>199</v>
      </c>
      <c r="G10" s="1" t="s">
        <v>6</v>
      </c>
      <c r="H10" s="1"/>
      <c r="I10" s="8"/>
    </row>
    <row r="11" spans="2:9">
      <c r="B11" s="28" t="s">
        <v>9</v>
      </c>
      <c r="C11" s="28" t="s">
        <v>10</v>
      </c>
      <c r="D11" s="9" t="s">
        <v>11</v>
      </c>
      <c r="E11" s="29" t="s">
        <v>12</v>
      </c>
      <c r="F11" s="9" t="s">
        <v>13</v>
      </c>
      <c r="G11" s="1" t="s">
        <v>11</v>
      </c>
      <c r="H11" s="1" t="s">
        <v>8</v>
      </c>
      <c r="I11" s="19" t="s">
        <v>7</v>
      </c>
    </row>
    <row r="12" spans="2:9">
      <c r="B12" s="28"/>
      <c r="C12" s="28"/>
      <c r="D12" s="9" t="s">
        <v>152</v>
      </c>
      <c r="E12" s="29"/>
      <c r="F12" s="1"/>
      <c r="G12" s="1" t="s">
        <v>15</v>
      </c>
      <c r="H12" s="1" t="s">
        <v>17</v>
      </c>
      <c r="I12" s="11"/>
    </row>
    <row r="13" spans="2:9">
      <c r="B13" s="5" t="s">
        <v>154</v>
      </c>
      <c r="C13" s="1" t="s">
        <v>153</v>
      </c>
      <c r="D13" s="1">
        <v>4</v>
      </c>
      <c r="E13" s="1"/>
      <c r="F13" s="1"/>
      <c r="G13" s="1">
        <f t="shared" ref="G13:G44" si="0">+D13+E13-F13</f>
        <v>4</v>
      </c>
      <c r="H13" s="1">
        <v>840</v>
      </c>
      <c r="I13" s="11">
        <f t="shared" ref="I13:I16" si="1">+G13*H13</f>
        <v>3360</v>
      </c>
    </row>
    <row r="14" spans="2:9">
      <c r="B14" s="1" t="s">
        <v>155</v>
      </c>
      <c r="C14" s="1" t="s">
        <v>156</v>
      </c>
      <c r="D14" s="1">
        <v>7</v>
      </c>
      <c r="E14" s="1">
        <v>8</v>
      </c>
      <c r="F14" s="1"/>
      <c r="G14" s="1">
        <f t="shared" si="0"/>
        <v>15</v>
      </c>
      <c r="H14" s="1">
        <v>5945</v>
      </c>
      <c r="I14" s="11">
        <f t="shared" si="1"/>
        <v>89175</v>
      </c>
    </row>
    <row r="15" spans="2:9">
      <c r="B15" s="1" t="s">
        <v>157</v>
      </c>
      <c r="C15" s="1" t="s">
        <v>153</v>
      </c>
      <c r="D15" s="1">
        <v>77</v>
      </c>
      <c r="E15" s="1"/>
      <c r="F15" s="1">
        <v>15</v>
      </c>
      <c r="G15" s="1">
        <f t="shared" si="0"/>
        <v>62</v>
      </c>
      <c r="H15" s="1">
        <v>366</v>
      </c>
      <c r="I15" s="11">
        <f t="shared" si="1"/>
        <v>22692</v>
      </c>
    </row>
    <row r="16" spans="2:9">
      <c r="B16" s="1" t="s">
        <v>158</v>
      </c>
      <c r="C16" s="1" t="s">
        <v>153</v>
      </c>
      <c r="D16" s="1">
        <v>0</v>
      </c>
      <c r="E16" s="1">
        <v>100</v>
      </c>
      <c r="F16" s="1">
        <v>33</v>
      </c>
      <c r="G16" s="1">
        <f t="shared" si="0"/>
        <v>67</v>
      </c>
      <c r="H16" s="1">
        <v>235</v>
      </c>
      <c r="I16" s="11">
        <f t="shared" si="1"/>
        <v>15745</v>
      </c>
    </row>
    <row r="17" spans="2:9">
      <c r="B17" s="1" t="s">
        <v>159</v>
      </c>
      <c r="C17" s="1" t="s">
        <v>160</v>
      </c>
      <c r="D17" s="1">
        <v>1</v>
      </c>
      <c r="E17" s="1">
        <v>5</v>
      </c>
      <c r="F17" s="1">
        <v>2</v>
      </c>
      <c r="G17" s="1">
        <f t="shared" si="0"/>
        <v>4</v>
      </c>
      <c r="H17" s="1">
        <v>300</v>
      </c>
      <c r="I17" s="11">
        <f t="shared" ref="I17:I44" si="2">+H17*G17</f>
        <v>1200</v>
      </c>
    </row>
    <row r="18" spans="2:9">
      <c r="B18" s="1" t="s">
        <v>161</v>
      </c>
      <c r="C18" s="1" t="s">
        <v>153</v>
      </c>
      <c r="D18" s="1">
        <v>272</v>
      </c>
      <c r="E18" s="1"/>
      <c r="F18" s="1">
        <v>6</v>
      </c>
      <c r="G18" s="1">
        <f t="shared" si="0"/>
        <v>266</v>
      </c>
      <c r="H18" s="1">
        <v>699</v>
      </c>
      <c r="I18" s="11">
        <f t="shared" si="2"/>
        <v>185934</v>
      </c>
    </row>
    <row r="19" spans="2:9">
      <c r="B19" s="1" t="s">
        <v>162</v>
      </c>
      <c r="C19" s="1" t="s">
        <v>163</v>
      </c>
      <c r="D19" s="1">
        <v>37</v>
      </c>
      <c r="E19" s="1">
        <v>27</v>
      </c>
      <c r="F19" s="1">
        <v>48</v>
      </c>
      <c r="G19" s="1">
        <f t="shared" si="0"/>
        <v>16</v>
      </c>
      <c r="H19" s="1">
        <v>2000</v>
      </c>
      <c r="I19" s="11">
        <f t="shared" si="2"/>
        <v>32000</v>
      </c>
    </row>
    <row r="20" spans="2:9">
      <c r="B20" s="1" t="s">
        <v>164</v>
      </c>
      <c r="C20" s="1" t="s">
        <v>165</v>
      </c>
      <c r="D20" s="1">
        <v>6300</v>
      </c>
      <c r="E20" s="1"/>
      <c r="F20" s="1">
        <v>5000</v>
      </c>
      <c r="G20" s="1">
        <f t="shared" si="0"/>
        <v>1300</v>
      </c>
      <c r="H20" s="1">
        <v>15.5</v>
      </c>
      <c r="I20" s="11">
        <f t="shared" si="2"/>
        <v>20150</v>
      </c>
    </row>
    <row r="21" spans="2:9">
      <c r="B21" s="1" t="s">
        <v>166</v>
      </c>
      <c r="C21" s="1" t="s">
        <v>167</v>
      </c>
      <c r="D21" s="1">
        <v>4100</v>
      </c>
      <c r="E21" s="1"/>
      <c r="F21" s="1">
        <v>3500</v>
      </c>
      <c r="G21" s="1">
        <f t="shared" si="0"/>
        <v>600</v>
      </c>
      <c r="H21" s="1">
        <v>7.6</v>
      </c>
      <c r="I21" s="11">
        <f t="shared" si="2"/>
        <v>4560</v>
      </c>
    </row>
    <row r="22" spans="2:9">
      <c r="B22" s="1" t="s">
        <v>168</v>
      </c>
      <c r="C22" s="1" t="s">
        <v>165</v>
      </c>
      <c r="D22" s="1">
        <v>560</v>
      </c>
      <c r="E22" s="1"/>
      <c r="F22" s="1"/>
      <c r="G22" s="1">
        <f t="shared" si="0"/>
        <v>560</v>
      </c>
      <c r="H22" s="1">
        <v>1</v>
      </c>
      <c r="I22" s="11">
        <f t="shared" si="2"/>
        <v>560</v>
      </c>
    </row>
    <row r="23" spans="2:9">
      <c r="B23" s="1" t="s">
        <v>169</v>
      </c>
      <c r="C23" s="1" t="s">
        <v>165</v>
      </c>
      <c r="D23" s="1">
        <v>320</v>
      </c>
      <c r="E23" s="1"/>
      <c r="F23" s="1"/>
      <c r="G23" s="1">
        <f t="shared" si="0"/>
        <v>320</v>
      </c>
      <c r="H23" s="1">
        <v>1</v>
      </c>
      <c r="I23" s="11">
        <f t="shared" si="2"/>
        <v>320</v>
      </c>
    </row>
    <row r="24" spans="2:9">
      <c r="B24" s="1" t="s">
        <v>170</v>
      </c>
      <c r="C24" s="1" t="s">
        <v>165</v>
      </c>
      <c r="D24" s="1">
        <v>677</v>
      </c>
      <c r="E24" s="1"/>
      <c r="F24" s="1"/>
      <c r="G24" s="1">
        <f t="shared" si="0"/>
        <v>677</v>
      </c>
      <c r="H24" s="1">
        <v>1</v>
      </c>
      <c r="I24" s="11">
        <f t="shared" si="2"/>
        <v>677</v>
      </c>
    </row>
    <row r="25" spans="2:9">
      <c r="B25" s="1" t="s">
        <v>171</v>
      </c>
      <c r="C25" s="1" t="s">
        <v>167</v>
      </c>
      <c r="D25" s="1">
        <v>5300</v>
      </c>
      <c r="E25" s="1"/>
      <c r="F25" s="1">
        <v>3500</v>
      </c>
      <c r="G25" s="1">
        <f t="shared" si="0"/>
        <v>1800</v>
      </c>
      <c r="H25" s="1">
        <v>4.04</v>
      </c>
      <c r="I25" s="11">
        <f t="shared" si="2"/>
        <v>7272</v>
      </c>
    </row>
    <row r="26" spans="2:9">
      <c r="B26" s="1" t="s">
        <v>172</v>
      </c>
      <c r="C26" s="1" t="s">
        <v>165</v>
      </c>
      <c r="D26" s="1">
        <v>5000</v>
      </c>
      <c r="E26" s="1"/>
      <c r="F26" s="1">
        <v>4000</v>
      </c>
      <c r="G26" s="1">
        <f t="shared" si="0"/>
        <v>1000</v>
      </c>
      <c r="H26" s="1">
        <v>21.6</v>
      </c>
      <c r="I26" s="11">
        <f t="shared" si="2"/>
        <v>21600</v>
      </c>
    </row>
    <row r="27" spans="2:9">
      <c r="B27" s="1" t="s">
        <v>173</v>
      </c>
      <c r="C27" s="1" t="s">
        <v>19</v>
      </c>
      <c r="D27" s="1">
        <v>36</v>
      </c>
      <c r="E27" s="1"/>
      <c r="F27" s="1"/>
      <c r="G27" s="1">
        <f t="shared" si="0"/>
        <v>36</v>
      </c>
      <c r="H27" s="1">
        <v>325</v>
      </c>
      <c r="I27" s="11">
        <f t="shared" si="2"/>
        <v>11700</v>
      </c>
    </row>
    <row r="28" spans="2:9">
      <c r="B28" s="1" t="s">
        <v>174</v>
      </c>
      <c r="C28" s="1" t="s">
        <v>19</v>
      </c>
      <c r="D28" s="1">
        <v>24</v>
      </c>
      <c r="E28" s="1"/>
      <c r="F28" s="1"/>
      <c r="G28" s="1">
        <f t="shared" si="0"/>
        <v>24</v>
      </c>
      <c r="H28" s="1">
        <v>347.7</v>
      </c>
      <c r="I28" s="11">
        <f t="shared" si="2"/>
        <v>8344.7999999999993</v>
      </c>
    </row>
    <row r="29" spans="2:9">
      <c r="B29" s="1" t="s">
        <v>175</v>
      </c>
      <c r="C29" s="1" t="s">
        <v>19</v>
      </c>
      <c r="D29" s="1">
        <v>53</v>
      </c>
      <c r="E29" s="1"/>
      <c r="F29" s="1"/>
      <c r="G29" s="1">
        <f t="shared" si="0"/>
        <v>53</v>
      </c>
      <c r="H29" s="1">
        <v>446.62</v>
      </c>
      <c r="I29" s="11">
        <f t="shared" si="2"/>
        <v>23670.86</v>
      </c>
    </row>
    <row r="30" spans="2:9">
      <c r="B30" s="1" t="s">
        <v>176</v>
      </c>
      <c r="C30" s="1" t="s">
        <v>178</v>
      </c>
      <c r="D30" s="1">
        <v>42</v>
      </c>
      <c r="E30" s="1"/>
      <c r="F30" s="1"/>
      <c r="G30" s="1">
        <f t="shared" si="0"/>
        <v>42</v>
      </c>
      <c r="H30" s="1">
        <v>56</v>
      </c>
      <c r="I30" s="11">
        <f t="shared" si="2"/>
        <v>2352</v>
      </c>
    </row>
    <row r="31" spans="2:9">
      <c r="B31" s="1" t="s">
        <v>177</v>
      </c>
      <c r="C31" s="1" t="s">
        <v>178</v>
      </c>
      <c r="D31" s="1">
        <v>4</v>
      </c>
      <c r="E31" s="1"/>
      <c r="F31" s="1"/>
      <c r="G31" s="1">
        <f t="shared" si="0"/>
        <v>4</v>
      </c>
      <c r="H31" s="1">
        <v>78</v>
      </c>
      <c r="I31" s="11">
        <f t="shared" si="2"/>
        <v>312</v>
      </c>
    </row>
    <row r="32" spans="2:9">
      <c r="B32" s="1" t="s">
        <v>179</v>
      </c>
      <c r="C32" s="1" t="s">
        <v>19</v>
      </c>
      <c r="D32" s="1">
        <v>14</v>
      </c>
      <c r="E32" s="1"/>
      <c r="F32" s="1"/>
      <c r="G32" s="1">
        <f t="shared" si="0"/>
        <v>14</v>
      </c>
      <c r="H32" s="1">
        <v>110</v>
      </c>
      <c r="I32" s="11">
        <f t="shared" si="2"/>
        <v>1540</v>
      </c>
    </row>
    <row r="33" spans="1:13">
      <c r="B33" s="1" t="s">
        <v>180</v>
      </c>
      <c r="C33" s="1" t="s">
        <v>19</v>
      </c>
      <c r="D33" s="1">
        <v>16</v>
      </c>
      <c r="E33" s="1"/>
      <c r="F33" s="1"/>
      <c r="G33" s="1">
        <f t="shared" si="0"/>
        <v>16</v>
      </c>
      <c r="H33" s="1">
        <v>1800</v>
      </c>
      <c r="I33" s="11">
        <f t="shared" si="2"/>
        <v>28800</v>
      </c>
    </row>
    <row r="34" spans="1:13">
      <c r="B34" s="1" t="s">
        <v>181</v>
      </c>
      <c r="C34" s="1" t="s">
        <v>19</v>
      </c>
      <c r="D34" s="1">
        <v>2</v>
      </c>
      <c r="E34" s="1"/>
      <c r="F34" s="1"/>
      <c r="G34" s="1">
        <f t="shared" si="0"/>
        <v>2</v>
      </c>
      <c r="H34" s="1">
        <v>2087</v>
      </c>
      <c r="I34" s="11">
        <f t="shared" si="2"/>
        <v>4174</v>
      </c>
    </row>
    <row r="35" spans="1:13">
      <c r="B35" s="1" t="s">
        <v>182</v>
      </c>
      <c r="C35" s="1" t="s">
        <v>153</v>
      </c>
      <c r="D35" s="1">
        <v>9</v>
      </c>
      <c r="E35" s="1"/>
      <c r="F35" s="1">
        <v>1</v>
      </c>
      <c r="G35" s="1">
        <f t="shared" si="0"/>
        <v>8</v>
      </c>
      <c r="H35" s="1">
        <v>3279.66</v>
      </c>
      <c r="I35" s="11">
        <f t="shared" si="2"/>
        <v>26237.279999999999</v>
      </c>
    </row>
    <row r="36" spans="1:13">
      <c r="B36" s="1" t="s">
        <v>183</v>
      </c>
      <c r="C36" s="1" t="s">
        <v>153</v>
      </c>
      <c r="D36" s="1">
        <v>16</v>
      </c>
      <c r="E36" s="1"/>
      <c r="F36" s="1"/>
      <c r="G36" s="1">
        <f t="shared" si="0"/>
        <v>16</v>
      </c>
      <c r="H36" s="1">
        <v>1568</v>
      </c>
      <c r="I36" s="11">
        <f t="shared" si="2"/>
        <v>25088</v>
      </c>
    </row>
    <row r="37" spans="1:13">
      <c r="B37" s="1" t="s">
        <v>184</v>
      </c>
      <c r="C37" s="1" t="s">
        <v>185</v>
      </c>
      <c r="D37" s="1">
        <v>15</v>
      </c>
      <c r="E37" s="1"/>
      <c r="F37" s="1"/>
      <c r="G37" s="1">
        <f t="shared" si="0"/>
        <v>15</v>
      </c>
      <c r="H37" s="1">
        <v>70</v>
      </c>
      <c r="I37" s="11">
        <f t="shared" si="2"/>
        <v>1050</v>
      </c>
    </row>
    <row r="38" spans="1:13" hidden="1">
      <c r="B38" s="1" t="s">
        <v>186</v>
      </c>
      <c r="C38" s="1" t="s">
        <v>153</v>
      </c>
      <c r="D38" s="1">
        <v>93</v>
      </c>
      <c r="E38" s="1"/>
      <c r="F38" s="1">
        <v>2</v>
      </c>
      <c r="G38" s="1">
        <f t="shared" si="0"/>
        <v>91</v>
      </c>
      <c r="H38" s="1">
        <v>378.42</v>
      </c>
      <c r="I38" s="11">
        <f t="shared" si="2"/>
        <v>34436.22</v>
      </c>
    </row>
    <row r="39" spans="1:13">
      <c r="B39" s="1" t="s">
        <v>196</v>
      </c>
      <c r="C39" s="1" t="s">
        <v>195</v>
      </c>
      <c r="D39" s="1">
        <v>94</v>
      </c>
      <c r="E39" s="1"/>
      <c r="F39" s="1"/>
      <c r="G39" s="1">
        <f t="shared" si="0"/>
        <v>94</v>
      </c>
      <c r="H39" s="1">
        <v>330</v>
      </c>
      <c r="I39" s="11">
        <f t="shared" si="2"/>
        <v>31020</v>
      </c>
    </row>
    <row r="40" spans="1:13">
      <c r="B40" s="1" t="s">
        <v>187</v>
      </c>
      <c r="C40" s="1" t="s">
        <v>195</v>
      </c>
      <c r="D40" s="1">
        <v>120</v>
      </c>
      <c r="E40" s="1"/>
      <c r="F40" s="1"/>
      <c r="G40" s="1">
        <f t="shared" si="0"/>
        <v>120</v>
      </c>
      <c r="H40" s="1">
        <v>135.6</v>
      </c>
      <c r="I40" s="11">
        <f t="shared" si="2"/>
        <v>16272</v>
      </c>
    </row>
    <row r="41" spans="1:13">
      <c r="B41" s="1" t="s">
        <v>188</v>
      </c>
      <c r="C41" s="1" t="s">
        <v>178</v>
      </c>
      <c r="D41" s="1">
        <v>3</v>
      </c>
      <c r="E41" s="1"/>
      <c r="F41" s="1"/>
      <c r="G41" s="1">
        <f t="shared" si="0"/>
        <v>3</v>
      </c>
      <c r="H41" s="1">
        <v>432</v>
      </c>
      <c r="I41" s="11">
        <f t="shared" si="2"/>
        <v>1296</v>
      </c>
    </row>
    <row r="42" spans="1:13">
      <c r="B42" s="1" t="s">
        <v>189</v>
      </c>
      <c r="C42" s="1" t="s">
        <v>178</v>
      </c>
      <c r="D42" s="1">
        <v>22</v>
      </c>
      <c r="E42" s="1"/>
      <c r="F42" s="1"/>
      <c r="G42" s="1">
        <f t="shared" si="0"/>
        <v>22</v>
      </c>
      <c r="H42" s="1">
        <v>200</v>
      </c>
      <c r="I42" s="11">
        <f t="shared" si="2"/>
        <v>4400</v>
      </c>
    </row>
    <row r="43" spans="1:13">
      <c r="B43" s="1" t="s">
        <v>190</v>
      </c>
      <c r="C43" s="1" t="s">
        <v>153</v>
      </c>
      <c r="D43" s="1">
        <v>30</v>
      </c>
      <c r="E43" s="1"/>
      <c r="F43" s="1">
        <v>2</v>
      </c>
      <c r="G43" s="1">
        <f t="shared" si="0"/>
        <v>28</v>
      </c>
      <c r="H43" s="1">
        <v>382</v>
      </c>
      <c r="I43" s="11">
        <f t="shared" si="2"/>
        <v>10696</v>
      </c>
    </row>
    <row r="44" spans="1:13">
      <c r="B44" s="1" t="s">
        <v>191</v>
      </c>
      <c r="C44" s="1" t="s">
        <v>192</v>
      </c>
      <c r="D44" s="1">
        <v>12</v>
      </c>
      <c r="E44" s="1"/>
      <c r="F44" s="1"/>
      <c r="G44" s="1">
        <f t="shared" si="0"/>
        <v>12</v>
      </c>
      <c r="H44" s="1">
        <v>136</v>
      </c>
      <c r="I44" s="11">
        <f t="shared" si="2"/>
        <v>1632</v>
      </c>
    </row>
    <row r="45" spans="1:13" ht="15.75">
      <c r="B45" s="16" t="s">
        <v>66</v>
      </c>
      <c r="C45" s="1"/>
      <c r="D45" s="1"/>
      <c r="E45" s="1"/>
      <c r="F45" s="1"/>
      <c r="G45" s="1"/>
      <c r="H45" s="1"/>
      <c r="I45" s="13">
        <f>SUM(I12:I44)</f>
        <v>638266.15999999992</v>
      </c>
    </row>
    <row r="46" spans="1:13" ht="15.75">
      <c r="A46" s="10"/>
      <c r="B46" s="14"/>
      <c r="C46" s="14"/>
      <c r="D46" s="14"/>
      <c r="E46" s="14"/>
      <c r="F46" s="14"/>
      <c r="G46" s="14"/>
      <c r="H46" s="14"/>
      <c r="I46" s="15"/>
      <c r="J46" s="10"/>
    </row>
    <row r="47" spans="1:13" ht="15.75">
      <c r="A47" s="10"/>
      <c r="B47" s="14"/>
      <c r="C47" s="14"/>
      <c r="D47" s="14"/>
      <c r="E47" s="14"/>
      <c r="F47" s="14"/>
      <c r="G47" s="14"/>
      <c r="H47" s="14"/>
      <c r="I47" s="15"/>
      <c r="J47" s="10"/>
      <c r="K47" s="10"/>
      <c r="L47" s="10"/>
      <c r="M47" s="10"/>
    </row>
    <row r="48" spans="1:13" ht="15.75">
      <c r="A48" s="10"/>
      <c r="B48" s="14"/>
      <c r="C48" s="14"/>
      <c r="D48" s="14"/>
      <c r="E48" s="14"/>
      <c r="F48" s="14"/>
      <c r="G48" s="14"/>
      <c r="H48" s="14"/>
      <c r="I48" s="15"/>
      <c r="J48" s="10"/>
      <c r="K48" s="10"/>
      <c r="L48" s="10"/>
      <c r="M48" s="10"/>
    </row>
    <row r="49" spans="2:13">
      <c r="K49" s="10"/>
      <c r="L49" s="10"/>
      <c r="M49" s="10"/>
    </row>
    <row r="50" spans="2:13">
      <c r="B50" t="s">
        <v>67</v>
      </c>
      <c r="H50" t="s">
        <v>68</v>
      </c>
    </row>
    <row r="51" spans="2:13">
      <c r="B51" t="s">
        <v>69</v>
      </c>
      <c r="H51" t="s">
        <v>70</v>
      </c>
    </row>
    <row r="52" spans="2:13">
      <c r="C52" t="s">
        <v>71</v>
      </c>
    </row>
    <row r="53" spans="2:13">
      <c r="C53" t="s">
        <v>72</v>
      </c>
    </row>
    <row r="54" spans="2:13">
      <c r="B54" s="31"/>
      <c r="C54" s="31"/>
    </row>
  </sheetData>
  <mergeCells count="5">
    <mergeCell ref="G7:H7"/>
    <mergeCell ref="B54:C54"/>
    <mergeCell ref="B11:B12"/>
    <mergeCell ref="C11:C12"/>
    <mergeCell ref="E11:E12"/>
  </mergeCells>
  <pageMargins left="0.25" right="0.25" top="0.75" bottom="0.75" header="0.3" footer="0.3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I79"/>
  <sheetViews>
    <sheetView tabSelected="1" workbookViewId="0">
      <selection activeCell="M14" sqref="M14"/>
    </sheetView>
  </sheetViews>
  <sheetFormatPr baseColWidth="10" defaultColWidth="11.42578125" defaultRowHeight="15"/>
  <cols>
    <col min="1" max="1" width="4.42578125" style="10" customWidth="1"/>
    <col min="2" max="2" width="36.28515625" style="10" customWidth="1"/>
    <col min="3" max="3" width="6.7109375" style="10" customWidth="1"/>
    <col min="4" max="4" width="12.42578125" style="10" customWidth="1"/>
    <col min="5" max="5" width="9" style="10" customWidth="1"/>
    <col min="6" max="6" width="10.140625" style="10" customWidth="1"/>
    <col min="7" max="7" width="11.42578125" style="10"/>
    <col min="8" max="8" width="11.85546875" style="10" customWidth="1"/>
    <col min="9" max="9" width="14.140625" style="10" customWidth="1"/>
    <col min="10" max="11" width="11.42578125" style="10"/>
    <col min="12" max="12" width="15" style="10" customWidth="1"/>
    <col min="13" max="16384" width="11.42578125" style="10"/>
  </cols>
  <sheetData>
    <row r="6" spans="2:9">
      <c r="B6" s="10" t="s">
        <v>200</v>
      </c>
    </row>
    <row r="7" spans="2:9">
      <c r="B7" s="8"/>
      <c r="C7" s="8"/>
      <c r="D7" s="8"/>
      <c r="E7" s="8"/>
      <c r="F7" s="8"/>
      <c r="G7" s="29" t="s">
        <v>198</v>
      </c>
      <c r="H7" s="29"/>
      <c r="I7" s="33" t="s">
        <v>201</v>
      </c>
    </row>
    <row r="8" spans="2:9">
      <c r="B8" s="8" t="s">
        <v>202</v>
      </c>
      <c r="C8" s="8"/>
      <c r="D8" s="8"/>
      <c r="E8" s="8"/>
      <c r="F8" s="8"/>
      <c r="G8" s="8"/>
      <c r="H8" s="8"/>
      <c r="I8" s="34"/>
    </row>
    <row r="9" spans="2:9">
      <c r="B9" s="8" t="s">
        <v>151</v>
      </c>
      <c r="C9" s="8"/>
      <c r="D9" s="8"/>
      <c r="E9" s="8"/>
      <c r="F9" s="8"/>
      <c r="G9" s="8"/>
      <c r="H9" s="8"/>
      <c r="I9" s="34"/>
    </row>
    <row r="10" spans="2:9">
      <c r="B10" s="8" t="s">
        <v>3</v>
      </c>
      <c r="C10" s="8" t="s">
        <v>4</v>
      </c>
      <c r="D10" s="8"/>
      <c r="E10" s="8" t="s">
        <v>5</v>
      </c>
      <c r="F10" s="27" t="s">
        <v>258</v>
      </c>
      <c r="G10" s="8" t="s">
        <v>6</v>
      </c>
      <c r="H10" s="8"/>
      <c r="I10" s="34"/>
    </row>
    <row r="11" spans="2:9">
      <c r="B11" s="28" t="s">
        <v>9</v>
      </c>
      <c r="C11" s="35" t="s">
        <v>10</v>
      </c>
      <c r="D11" s="8" t="s">
        <v>11</v>
      </c>
      <c r="E11" s="28" t="s">
        <v>12</v>
      </c>
      <c r="F11" s="4" t="s">
        <v>13</v>
      </c>
      <c r="G11" s="8" t="s">
        <v>11</v>
      </c>
      <c r="H11" s="8" t="s">
        <v>8</v>
      </c>
      <c r="I11" s="19" t="s">
        <v>7</v>
      </c>
    </row>
    <row r="12" spans="2:9">
      <c r="B12" s="28"/>
      <c r="C12" s="35"/>
      <c r="D12" s="8" t="s">
        <v>152</v>
      </c>
      <c r="E12" s="28"/>
      <c r="F12" s="8"/>
      <c r="G12" s="8" t="s">
        <v>15</v>
      </c>
      <c r="H12" s="8" t="s">
        <v>17</v>
      </c>
      <c r="I12" s="11"/>
    </row>
    <row r="13" spans="2:9">
      <c r="B13" s="8" t="s">
        <v>203</v>
      </c>
      <c r="C13" s="8"/>
      <c r="D13" s="8">
        <v>200</v>
      </c>
      <c r="E13" s="8"/>
      <c r="F13" s="8"/>
      <c r="G13" s="8">
        <f>+D13+E13-F13</f>
        <v>200</v>
      </c>
      <c r="H13" s="8">
        <v>210</v>
      </c>
      <c r="I13" s="11">
        <f t="shared" ref="I13:I65" si="0">+G13*H13</f>
        <v>42000</v>
      </c>
    </row>
    <row r="14" spans="2:9">
      <c r="B14" s="8" t="s">
        <v>204</v>
      </c>
      <c r="C14" s="8"/>
      <c r="D14" s="8">
        <v>100</v>
      </c>
      <c r="E14" s="8"/>
      <c r="F14" s="8"/>
      <c r="G14" s="8">
        <f t="shared" ref="G14:G66" si="1">+D14+E14-F14</f>
        <v>100</v>
      </c>
      <c r="H14" s="8">
        <v>210</v>
      </c>
      <c r="I14" s="11">
        <f t="shared" si="0"/>
        <v>21000</v>
      </c>
    </row>
    <row r="15" spans="2:9">
      <c r="B15" s="8" t="s">
        <v>205</v>
      </c>
      <c r="C15" s="8"/>
      <c r="D15" s="8">
        <v>100</v>
      </c>
      <c r="E15" s="8"/>
      <c r="F15" s="8"/>
      <c r="G15" s="8">
        <f t="shared" si="1"/>
        <v>100</v>
      </c>
      <c r="H15" s="8">
        <v>210</v>
      </c>
      <c r="I15" s="11">
        <f t="shared" si="0"/>
        <v>21000</v>
      </c>
    </row>
    <row r="16" spans="2:9">
      <c r="B16" s="8" t="s">
        <v>206</v>
      </c>
      <c r="C16" s="8"/>
      <c r="D16" s="8">
        <v>100</v>
      </c>
      <c r="E16" s="8"/>
      <c r="F16" s="8"/>
      <c r="G16" s="8">
        <f t="shared" si="1"/>
        <v>100</v>
      </c>
      <c r="H16" s="8">
        <v>350</v>
      </c>
      <c r="I16" s="11">
        <f t="shared" si="0"/>
        <v>35000</v>
      </c>
    </row>
    <row r="17" spans="2:9">
      <c r="B17" s="8" t="s">
        <v>207</v>
      </c>
      <c r="C17" s="8"/>
      <c r="D17" s="8">
        <v>100</v>
      </c>
      <c r="E17" s="8"/>
      <c r="F17" s="8"/>
      <c r="G17" s="8">
        <f t="shared" si="1"/>
        <v>100</v>
      </c>
      <c r="H17" s="8">
        <v>500</v>
      </c>
      <c r="I17" s="11">
        <f t="shared" si="0"/>
        <v>50000</v>
      </c>
    </row>
    <row r="18" spans="2:9">
      <c r="B18" s="8" t="s">
        <v>208</v>
      </c>
      <c r="C18" s="8"/>
      <c r="D18" s="8">
        <v>12</v>
      </c>
      <c r="E18" s="8"/>
      <c r="F18" s="8"/>
      <c r="G18" s="8">
        <f t="shared" si="1"/>
        <v>12</v>
      </c>
      <c r="H18" s="8">
        <v>1650</v>
      </c>
      <c r="I18" s="11">
        <f t="shared" si="0"/>
        <v>19800</v>
      </c>
    </row>
    <row r="19" spans="2:9">
      <c r="B19" s="8" t="s">
        <v>209</v>
      </c>
      <c r="C19" s="8"/>
      <c r="D19" s="8">
        <v>200</v>
      </c>
      <c r="E19" s="8"/>
      <c r="F19" s="8"/>
      <c r="G19" s="8">
        <f t="shared" si="1"/>
        <v>200</v>
      </c>
      <c r="H19" s="8">
        <v>600</v>
      </c>
      <c r="I19" s="11">
        <f t="shared" si="0"/>
        <v>120000</v>
      </c>
    </row>
    <row r="20" spans="2:9">
      <c r="B20" s="8" t="s">
        <v>210</v>
      </c>
      <c r="C20" s="8"/>
      <c r="D20" s="8">
        <v>10</v>
      </c>
      <c r="E20" s="8"/>
      <c r="F20" s="8"/>
      <c r="G20" s="8">
        <f t="shared" si="1"/>
        <v>10</v>
      </c>
      <c r="H20" s="8">
        <v>1100</v>
      </c>
      <c r="I20" s="11">
        <f t="shared" si="0"/>
        <v>11000</v>
      </c>
    </row>
    <row r="21" spans="2:9">
      <c r="B21" s="8" t="s">
        <v>211</v>
      </c>
      <c r="C21" s="8"/>
      <c r="D21" s="8">
        <v>8</v>
      </c>
      <c r="E21" s="8"/>
      <c r="F21" s="8"/>
      <c r="G21" s="8">
        <f t="shared" si="1"/>
        <v>8</v>
      </c>
      <c r="H21" s="8">
        <v>900</v>
      </c>
      <c r="I21" s="11">
        <f t="shared" si="0"/>
        <v>7200</v>
      </c>
    </row>
    <row r="22" spans="2:9">
      <c r="B22" s="8" t="s">
        <v>212</v>
      </c>
      <c r="C22" s="8"/>
      <c r="D22" s="8">
        <v>8</v>
      </c>
      <c r="E22" s="8"/>
      <c r="F22" s="8"/>
      <c r="G22" s="8">
        <f t="shared" si="1"/>
        <v>8</v>
      </c>
      <c r="H22" s="8">
        <v>1450</v>
      </c>
      <c r="I22" s="11">
        <f t="shared" si="0"/>
        <v>11600</v>
      </c>
    </row>
    <row r="23" spans="2:9">
      <c r="B23" s="8" t="s">
        <v>213</v>
      </c>
      <c r="C23" s="8"/>
      <c r="D23" s="8">
        <v>6</v>
      </c>
      <c r="E23" s="8"/>
      <c r="F23" s="8">
        <v>2</v>
      </c>
      <c r="G23" s="8">
        <f t="shared" si="1"/>
        <v>4</v>
      </c>
      <c r="H23" s="8">
        <v>1500</v>
      </c>
      <c r="I23" s="11">
        <f t="shared" si="0"/>
        <v>6000</v>
      </c>
    </row>
    <row r="24" spans="2:9">
      <c r="B24" s="8" t="s">
        <v>214</v>
      </c>
      <c r="C24" s="8"/>
      <c r="D24" s="8">
        <v>6</v>
      </c>
      <c r="E24" s="8"/>
      <c r="F24" s="8">
        <v>1</v>
      </c>
      <c r="G24" s="8">
        <f t="shared" si="1"/>
        <v>5</v>
      </c>
      <c r="H24" s="8">
        <v>1050</v>
      </c>
      <c r="I24" s="11">
        <f t="shared" si="0"/>
        <v>5250</v>
      </c>
    </row>
    <row r="25" spans="2:9">
      <c r="B25" s="8" t="s">
        <v>215</v>
      </c>
      <c r="C25" s="8"/>
      <c r="D25" s="8">
        <v>2</v>
      </c>
      <c r="E25" s="8"/>
      <c r="F25" s="8"/>
      <c r="G25" s="8">
        <f t="shared" si="1"/>
        <v>2</v>
      </c>
      <c r="H25" s="8">
        <v>2000</v>
      </c>
      <c r="I25" s="11">
        <f t="shared" si="0"/>
        <v>4000</v>
      </c>
    </row>
    <row r="26" spans="2:9">
      <c r="B26" s="8" t="s">
        <v>216</v>
      </c>
      <c r="C26" s="8"/>
      <c r="D26" s="8">
        <v>4</v>
      </c>
      <c r="E26" s="8"/>
      <c r="F26" s="8"/>
      <c r="G26" s="8">
        <f t="shared" si="1"/>
        <v>4</v>
      </c>
      <c r="H26" s="8">
        <v>450</v>
      </c>
      <c r="I26" s="11">
        <f t="shared" si="0"/>
        <v>1800</v>
      </c>
    </row>
    <row r="27" spans="2:9">
      <c r="B27" s="8" t="s">
        <v>217</v>
      </c>
      <c r="C27" s="8"/>
      <c r="D27" s="8">
        <v>2</v>
      </c>
      <c r="E27" s="8"/>
      <c r="F27" s="8"/>
      <c r="G27" s="8">
        <f t="shared" si="1"/>
        <v>2</v>
      </c>
      <c r="H27" s="8">
        <v>790</v>
      </c>
      <c r="I27" s="11">
        <f t="shared" si="0"/>
        <v>1580</v>
      </c>
    </row>
    <row r="28" spans="2:9">
      <c r="B28" s="8" t="s">
        <v>218</v>
      </c>
      <c r="C28" s="8"/>
      <c r="D28" s="8">
        <v>4</v>
      </c>
      <c r="E28" s="8"/>
      <c r="F28" s="8"/>
      <c r="G28" s="8">
        <f t="shared" si="1"/>
        <v>4</v>
      </c>
      <c r="H28" s="8">
        <v>1000</v>
      </c>
      <c r="I28" s="11">
        <f t="shared" si="0"/>
        <v>4000</v>
      </c>
    </row>
    <row r="29" spans="2:9">
      <c r="B29" s="8" t="s">
        <v>219</v>
      </c>
      <c r="C29" s="8"/>
      <c r="D29" s="8">
        <v>4</v>
      </c>
      <c r="E29" s="8"/>
      <c r="F29" s="8"/>
      <c r="G29" s="8">
        <f t="shared" si="1"/>
        <v>4</v>
      </c>
      <c r="H29" s="8">
        <v>3200</v>
      </c>
      <c r="I29" s="11">
        <f t="shared" si="0"/>
        <v>12800</v>
      </c>
    </row>
    <row r="30" spans="2:9">
      <c r="B30" s="8" t="s">
        <v>220</v>
      </c>
      <c r="C30" s="8"/>
      <c r="D30" s="8">
        <v>4</v>
      </c>
      <c r="E30" s="8"/>
      <c r="F30" s="8"/>
      <c r="G30" s="8">
        <f t="shared" si="1"/>
        <v>4</v>
      </c>
      <c r="H30" s="8">
        <v>1800</v>
      </c>
      <c r="I30" s="11">
        <f t="shared" si="0"/>
        <v>7200</v>
      </c>
    </row>
    <row r="31" spans="2:9">
      <c r="B31" s="8" t="s">
        <v>221</v>
      </c>
      <c r="C31" s="8"/>
      <c r="D31" s="8">
        <v>4</v>
      </c>
      <c r="E31" s="8"/>
      <c r="F31" s="8"/>
      <c r="G31" s="8">
        <f t="shared" si="1"/>
        <v>4</v>
      </c>
      <c r="H31" s="8">
        <v>900</v>
      </c>
      <c r="I31" s="11">
        <f t="shared" si="0"/>
        <v>3600</v>
      </c>
    </row>
    <row r="32" spans="2:9">
      <c r="B32" s="8" t="s">
        <v>222</v>
      </c>
      <c r="C32" s="8"/>
      <c r="D32" s="8">
        <v>10</v>
      </c>
      <c r="E32" s="8"/>
      <c r="F32" s="8">
        <v>7</v>
      </c>
      <c r="G32" s="8">
        <f t="shared" si="1"/>
        <v>3</v>
      </c>
      <c r="H32" s="8">
        <v>1200</v>
      </c>
      <c r="I32" s="11">
        <f t="shared" si="0"/>
        <v>3600</v>
      </c>
    </row>
    <row r="33" spans="2:9">
      <c r="B33" s="8" t="s">
        <v>223</v>
      </c>
      <c r="C33" s="8"/>
      <c r="D33" s="8">
        <v>8</v>
      </c>
      <c r="E33" s="8"/>
      <c r="F33" s="8"/>
      <c r="G33" s="8">
        <f t="shared" si="1"/>
        <v>8</v>
      </c>
      <c r="H33" s="8">
        <v>900</v>
      </c>
      <c r="I33" s="11">
        <f t="shared" si="0"/>
        <v>7200</v>
      </c>
    </row>
    <row r="34" spans="2:9">
      <c r="B34" s="8" t="s">
        <v>224</v>
      </c>
      <c r="C34" s="8"/>
      <c r="D34" s="8">
        <v>24</v>
      </c>
      <c r="E34" s="8"/>
      <c r="F34" s="8"/>
      <c r="G34" s="8">
        <f t="shared" si="1"/>
        <v>24</v>
      </c>
      <c r="H34" s="8">
        <v>600</v>
      </c>
      <c r="I34" s="11">
        <f t="shared" si="0"/>
        <v>14400</v>
      </c>
    </row>
    <row r="35" spans="2:9">
      <c r="B35" s="8" t="s">
        <v>225</v>
      </c>
      <c r="C35" s="8"/>
      <c r="D35" s="8">
        <v>10</v>
      </c>
      <c r="E35" s="8"/>
      <c r="F35" s="8">
        <v>4</v>
      </c>
      <c r="G35" s="8">
        <f t="shared" si="1"/>
        <v>6</v>
      </c>
      <c r="H35" s="8">
        <v>800</v>
      </c>
      <c r="I35" s="11">
        <f t="shared" si="0"/>
        <v>4800</v>
      </c>
    </row>
    <row r="36" spans="2:9">
      <c r="B36" s="8" t="s">
        <v>226</v>
      </c>
      <c r="C36" s="8"/>
      <c r="D36" s="8">
        <v>4</v>
      </c>
      <c r="E36" s="8"/>
      <c r="F36" s="8"/>
      <c r="G36" s="8">
        <f t="shared" si="1"/>
        <v>4</v>
      </c>
      <c r="H36" s="8">
        <v>1400</v>
      </c>
      <c r="I36" s="11">
        <f t="shared" si="0"/>
        <v>5600</v>
      </c>
    </row>
    <row r="37" spans="2:9">
      <c r="B37" s="8" t="s">
        <v>227</v>
      </c>
      <c r="C37" s="8"/>
      <c r="D37" s="8">
        <v>6</v>
      </c>
      <c r="E37" s="8"/>
      <c r="F37" s="8"/>
      <c r="G37" s="8">
        <f t="shared" si="1"/>
        <v>6</v>
      </c>
      <c r="H37" s="8">
        <v>1450</v>
      </c>
      <c r="I37" s="11">
        <f t="shared" si="0"/>
        <v>8700</v>
      </c>
    </row>
    <row r="38" spans="2:9">
      <c r="B38" s="8" t="s">
        <v>228</v>
      </c>
      <c r="C38" s="8"/>
      <c r="D38" s="8">
        <v>4</v>
      </c>
      <c r="E38" s="8"/>
      <c r="F38" s="8"/>
      <c r="G38" s="8">
        <f t="shared" si="1"/>
        <v>4</v>
      </c>
      <c r="H38" s="8">
        <v>1300</v>
      </c>
      <c r="I38" s="11">
        <f t="shared" si="0"/>
        <v>5200</v>
      </c>
    </row>
    <row r="39" spans="2:9">
      <c r="B39" s="8" t="s">
        <v>229</v>
      </c>
      <c r="C39" s="8"/>
      <c r="D39" s="8">
        <v>4</v>
      </c>
      <c r="E39" s="8"/>
      <c r="F39" s="8">
        <v>1</v>
      </c>
      <c r="G39" s="8">
        <f t="shared" si="1"/>
        <v>3</v>
      </c>
      <c r="H39" s="8">
        <v>1240</v>
      </c>
      <c r="I39" s="11">
        <f t="shared" si="0"/>
        <v>3720</v>
      </c>
    </row>
    <row r="40" spans="2:9">
      <c r="B40" s="8" t="s">
        <v>230</v>
      </c>
      <c r="C40" s="8"/>
      <c r="D40" s="8">
        <v>3</v>
      </c>
      <c r="E40" s="8"/>
      <c r="F40" s="8">
        <v>2</v>
      </c>
      <c r="G40" s="8">
        <f t="shared" si="1"/>
        <v>1</v>
      </c>
      <c r="H40" s="8">
        <v>900</v>
      </c>
      <c r="I40" s="11">
        <f t="shared" si="0"/>
        <v>900</v>
      </c>
    </row>
    <row r="41" spans="2:9">
      <c r="B41" s="8" t="s">
        <v>231</v>
      </c>
      <c r="C41" s="8"/>
      <c r="D41" s="8">
        <v>4</v>
      </c>
      <c r="E41" s="8"/>
      <c r="F41" s="8">
        <v>2</v>
      </c>
      <c r="G41" s="8">
        <f t="shared" si="1"/>
        <v>2</v>
      </c>
      <c r="H41" s="8">
        <v>800</v>
      </c>
      <c r="I41" s="11">
        <f t="shared" si="0"/>
        <v>1600</v>
      </c>
    </row>
    <row r="42" spans="2:9">
      <c r="B42" s="8" t="s">
        <v>232</v>
      </c>
      <c r="C42" s="8"/>
      <c r="D42" s="8">
        <v>4</v>
      </c>
      <c r="E42" s="8"/>
      <c r="F42" s="8"/>
      <c r="G42" s="8">
        <f t="shared" si="1"/>
        <v>4</v>
      </c>
      <c r="H42" s="8">
        <v>1400</v>
      </c>
      <c r="I42" s="11">
        <f t="shared" si="0"/>
        <v>5600</v>
      </c>
    </row>
    <row r="43" spans="2:9">
      <c r="B43" s="8" t="s">
        <v>233</v>
      </c>
      <c r="C43" s="8"/>
      <c r="D43" s="8">
        <v>4</v>
      </c>
      <c r="E43" s="8"/>
      <c r="F43" s="8"/>
      <c r="G43" s="8">
        <f t="shared" si="1"/>
        <v>4</v>
      </c>
      <c r="H43" s="8">
        <v>600</v>
      </c>
      <c r="I43" s="11">
        <f t="shared" si="0"/>
        <v>2400</v>
      </c>
    </row>
    <row r="44" spans="2:9">
      <c r="B44" s="8" t="s">
        <v>234</v>
      </c>
      <c r="C44" s="8"/>
      <c r="D44" s="8">
        <v>4</v>
      </c>
      <c r="E44" s="8"/>
      <c r="F44" s="8"/>
      <c r="G44" s="8">
        <f t="shared" si="1"/>
        <v>4</v>
      </c>
      <c r="H44" s="8">
        <v>4950</v>
      </c>
      <c r="I44" s="11">
        <f t="shared" si="0"/>
        <v>19800</v>
      </c>
    </row>
    <row r="45" spans="2:9">
      <c r="B45" s="8" t="s">
        <v>235</v>
      </c>
      <c r="C45" s="8"/>
      <c r="D45" s="8">
        <v>1</v>
      </c>
      <c r="E45" s="8"/>
      <c r="F45" s="8"/>
      <c r="G45" s="8">
        <f t="shared" si="1"/>
        <v>1</v>
      </c>
      <c r="H45" s="8">
        <v>6500</v>
      </c>
      <c r="I45" s="11">
        <f t="shared" si="0"/>
        <v>6500</v>
      </c>
    </row>
    <row r="46" spans="2:9">
      <c r="B46" s="8" t="s">
        <v>236</v>
      </c>
      <c r="C46" s="8"/>
      <c r="D46" s="8">
        <v>6</v>
      </c>
      <c r="E46" s="8"/>
      <c r="F46" s="8">
        <v>2</v>
      </c>
      <c r="G46" s="8">
        <f t="shared" si="1"/>
        <v>4</v>
      </c>
      <c r="H46" s="8">
        <v>400</v>
      </c>
      <c r="I46" s="11">
        <f t="shared" si="0"/>
        <v>1600</v>
      </c>
    </row>
    <row r="47" spans="2:9">
      <c r="B47" s="8" t="s">
        <v>237</v>
      </c>
      <c r="C47" s="8"/>
      <c r="D47" s="8">
        <v>4</v>
      </c>
      <c r="E47" s="8"/>
      <c r="F47" s="8">
        <v>1</v>
      </c>
      <c r="G47" s="8">
        <f t="shared" si="1"/>
        <v>3</v>
      </c>
      <c r="H47" s="8">
        <v>650</v>
      </c>
      <c r="I47" s="11">
        <f t="shared" si="0"/>
        <v>1950</v>
      </c>
    </row>
    <row r="48" spans="2:9">
      <c r="B48" s="8" t="s">
        <v>238</v>
      </c>
      <c r="C48" s="8"/>
      <c r="D48" s="8">
        <v>6</v>
      </c>
      <c r="E48" s="8"/>
      <c r="F48" s="8">
        <v>4</v>
      </c>
      <c r="G48" s="8">
        <f t="shared" si="1"/>
        <v>2</v>
      </c>
      <c r="H48" s="8">
        <v>520</v>
      </c>
      <c r="I48" s="11">
        <f t="shared" si="0"/>
        <v>1040</v>
      </c>
    </row>
    <row r="49" spans="2:9">
      <c r="B49" s="8" t="s">
        <v>239</v>
      </c>
      <c r="C49" s="8"/>
      <c r="D49" s="8">
        <v>4</v>
      </c>
      <c r="E49" s="8"/>
      <c r="F49" s="8"/>
      <c r="G49" s="8">
        <f t="shared" si="1"/>
        <v>4</v>
      </c>
      <c r="H49" s="8">
        <v>900</v>
      </c>
      <c r="I49" s="11">
        <f t="shared" si="0"/>
        <v>3600</v>
      </c>
    </row>
    <row r="50" spans="2:9">
      <c r="B50" s="8" t="s">
        <v>240</v>
      </c>
      <c r="C50" s="8"/>
      <c r="D50" s="8">
        <v>4</v>
      </c>
      <c r="E50" s="8"/>
      <c r="F50" s="8"/>
      <c r="G50" s="8">
        <f t="shared" si="1"/>
        <v>4</v>
      </c>
      <c r="H50" s="8">
        <v>6480</v>
      </c>
      <c r="I50" s="11">
        <f t="shared" si="0"/>
        <v>25920</v>
      </c>
    </row>
    <row r="51" spans="2:9">
      <c r="B51" s="8" t="s">
        <v>241</v>
      </c>
      <c r="C51" s="8"/>
      <c r="D51" s="8">
        <v>3</v>
      </c>
      <c r="E51" s="8"/>
      <c r="F51" s="8"/>
      <c r="G51" s="8">
        <f t="shared" si="1"/>
        <v>3</v>
      </c>
      <c r="H51" s="8">
        <v>1512</v>
      </c>
      <c r="I51" s="11">
        <f t="shared" si="0"/>
        <v>4536</v>
      </c>
    </row>
    <row r="52" spans="2:9">
      <c r="B52" s="8" t="s">
        <v>257</v>
      </c>
      <c r="C52" s="8"/>
      <c r="D52" s="8">
        <v>4</v>
      </c>
      <c r="E52" s="8"/>
      <c r="F52" s="8">
        <v>1</v>
      </c>
      <c r="G52" s="8">
        <f t="shared" si="1"/>
        <v>3</v>
      </c>
      <c r="H52" s="8">
        <v>6480</v>
      </c>
      <c r="I52" s="11">
        <f t="shared" si="0"/>
        <v>19440</v>
      </c>
    </row>
    <row r="53" spans="2:9">
      <c r="B53" s="8" t="s">
        <v>242</v>
      </c>
      <c r="C53" s="8"/>
      <c r="D53" s="8">
        <v>10</v>
      </c>
      <c r="E53" s="8"/>
      <c r="F53" s="8"/>
      <c r="G53" s="8">
        <f t="shared" si="1"/>
        <v>10</v>
      </c>
      <c r="H53" s="8">
        <v>1260</v>
      </c>
      <c r="I53" s="11">
        <f t="shared" si="0"/>
        <v>12600</v>
      </c>
    </row>
    <row r="54" spans="2:9">
      <c r="B54" s="8" t="s">
        <v>243</v>
      </c>
      <c r="C54" s="8"/>
      <c r="D54" s="8">
        <v>2</v>
      </c>
      <c r="E54" s="8"/>
      <c r="F54" s="8"/>
      <c r="G54" s="8">
        <f t="shared" si="1"/>
        <v>2</v>
      </c>
      <c r="H54" s="8">
        <v>468</v>
      </c>
      <c r="I54" s="11">
        <f t="shared" si="0"/>
        <v>936</v>
      </c>
    </row>
    <row r="55" spans="2:9">
      <c r="B55" s="8" t="s">
        <v>244</v>
      </c>
      <c r="C55" s="8"/>
      <c r="D55" s="8">
        <v>36</v>
      </c>
      <c r="E55" s="8"/>
      <c r="F55" s="8"/>
      <c r="G55" s="8">
        <f t="shared" si="1"/>
        <v>36</v>
      </c>
      <c r="H55" s="8">
        <v>2592</v>
      </c>
      <c r="I55" s="11">
        <f t="shared" si="0"/>
        <v>93312</v>
      </c>
    </row>
    <row r="56" spans="2:9">
      <c r="B56" s="8" t="s">
        <v>245</v>
      </c>
      <c r="C56" s="8"/>
      <c r="D56" s="8">
        <v>20</v>
      </c>
      <c r="E56" s="8"/>
      <c r="F56" s="8"/>
      <c r="G56" s="8">
        <f t="shared" si="1"/>
        <v>20</v>
      </c>
      <c r="H56" s="8">
        <v>1800</v>
      </c>
      <c r="I56" s="11">
        <f t="shared" si="0"/>
        <v>36000</v>
      </c>
    </row>
    <row r="57" spans="2:9">
      <c r="B57" s="8" t="s">
        <v>246</v>
      </c>
      <c r="C57" s="8"/>
      <c r="D57" s="8">
        <v>4</v>
      </c>
      <c r="E57" s="8"/>
      <c r="F57" s="8">
        <v>2</v>
      </c>
      <c r="G57" s="8">
        <f t="shared" si="1"/>
        <v>2</v>
      </c>
      <c r="H57" s="8">
        <v>1260</v>
      </c>
      <c r="I57" s="11">
        <f t="shared" si="0"/>
        <v>2520</v>
      </c>
    </row>
    <row r="58" spans="2:9">
      <c r="B58" s="8" t="s">
        <v>247</v>
      </c>
      <c r="C58" s="8"/>
      <c r="D58" s="8">
        <v>6</v>
      </c>
      <c r="E58" s="8"/>
      <c r="F58" s="8"/>
      <c r="G58" s="8">
        <f t="shared" si="1"/>
        <v>6</v>
      </c>
      <c r="H58" s="8">
        <v>2370</v>
      </c>
      <c r="I58" s="11">
        <f t="shared" si="0"/>
        <v>14220</v>
      </c>
    </row>
    <row r="59" spans="2:9">
      <c r="B59" s="8" t="s">
        <v>248</v>
      </c>
      <c r="C59" s="8"/>
      <c r="D59" s="8">
        <v>12</v>
      </c>
      <c r="E59" s="8"/>
      <c r="F59" s="8"/>
      <c r="G59" s="8">
        <f t="shared" si="1"/>
        <v>12</v>
      </c>
      <c r="H59" s="8">
        <v>1252.8</v>
      </c>
      <c r="I59" s="11">
        <f t="shared" si="0"/>
        <v>15033.599999999999</v>
      </c>
    </row>
    <row r="60" spans="2:9">
      <c r="B60" s="8" t="s">
        <v>249</v>
      </c>
      <c r="C60" s="8"/>
      <c r="D60" s="8">
        <v>24</v>
      </c>
      <c r="E60" s="8"/>
      <c r="F60" s="8"/>
      <c r="G60" s="8">
        <f t="shared" si="1"/>
        <v>24</v>
      </c>
      <c r="H60" s="8">
        <v>1252.8</v>
      </c>
      <c r="I60" s="11">
        <f t="shared" si="0"/>
        <v>30067.199999999997</v>
      </c>
    </row>
    <row r="61" spans="2:9">
      <c r="B61" s="8" t="s">
        <v>250</v>
      </c>
      <c r="C61" s="8"/>
      <c r="D61" s="8">
        <v>10</v>
      </c>
      <c r="E61" s="8"/>
      <c r="F61" s="8"/>
      <c r="G61" s="8">
        <f t="shared" si="1"/>
        <v>10</v>
      </c>
      <c r="H61" s="8">
        <v>2520</v>
      </c>
      <c r="I61" s="11">
        <f t="shared" si="0"/>
        <v>25200</v>
      </c>
    </row>
    <row r="62" spans="2:9">
      <c r="B62" s="8" t="s">
        <v>251</v>
      </c>
      <c r="C62" s="8"/>
      <c r="D62" s="8">
        <v>2</v>
      </c>
      <c r="E62" s="8"/>
      <c r="F62" s="8"/>
      <c r="G62" s="8">
        <f t="shared" si="1"/>
        <v>2</v>
      </c>
      <c r="H62" s="8">
        <v>1224</v>
      </c>
      <c r="I62" s="11">
        <f t="shared" si="0"/>
        <v>2448</v>
      </c>
    </row>
    <row r="63" spans="2:9">
      <c r="B63" s="27" t="s">
        <v>259</v>
      </c>
      <c r="C63" s="8"/>
      <c r="D63" s="8">
        <v>20</v>
      </c>
      <c r="E63" s="8"/>
      <c r="F63" s="8"/>
      <c r="G63" s="8">
        <f t="shared" si="1"/>
        <v>20</v>
      </c>
      <c r="H63" s="8">
        <v>550</v>
      </c>
      <c r="I63" s="11">
        <f>+H63*G63</f>
        <v>11000</v>
      </c>
    </row>
    <row r="64" spans="2:9">
      <c r="B64" s="8" t="s">
        <v>252</v>
      </c>
      <c r="C64" s="8"/>
      <c r="D64" s="8">
        <v>3</v>
      </c>
      <c r="E64" s="8"/>
      <c r="F64" s="8"/>
      <c r="G64" s="8">
        <f t="shared" si="1"/>
        <v>3</v>
      </c>
      <c r="H64" s="8">
        <v>3680</v>
      </c>
      <c r="I64" s="11">
        <f>+H64*G64</f>
        <v>11040</v>
      </c>
    </row>
    <row r="65" spans="2:9">
      <c r="B65" s="9" t="s">
        <v>253</v>
      </c>
      <c r="C65" s="8"/>
      <c r="D65" s="8">
        <v>2</v>
      </c>
      <c r="E65" s="8"/>
      <c r="F65" s="8"/>
      <c r="G65" s="8">
        <f t="shared" si="1"/>
        <v>2</v>
      </c>
      <c r="H65" s="8">
        <v>1680</v>
      </c>
      <c r="I65" s="11">
        <f t="shared" si="0"/>
        <v>3360</v>
      </c>
    </row>
    <row r="66" spans="2:9">
      <c r="B66" s="20" t="s">
        <v>66</v>
      </c>
      <c r="C66" s="8"/>
      <c r="D66" s="8"/>
      <c r="E66" s="8"/>
      <c r="F66" s="8"/>
      <c r="G66" s="8">
        <f t="shared" si="1"/>
        <v>0</v>
      </c>
      <c r="H66" s="8"/>
      <c r="I66" s="21">
        <f>SUM(I13:I65)</f>
        <v>790672.79999999993</v>
      </c>
    </row>
    <row r="67" spans="2:9">
      <c r="B67" s="14"/>
      <c r="C67" s="14"/>
      <c r="D67" s="14"/>
      <c r="E67" s="14"/>
      <c r="F67" s="14"/>
      <c r="G67" s="14"/>
      <c r="H67" s="14"/>
      <c r="I67" s="22"/>
    </row>
    <row r="68" spans="2:9">
      <c r="B68" s="14"/>
      <c r="C68" s="14"/>
      <c r="D68" s="14"/>
      <c r="E68" s="14"/>
      <c r="F68" s="14"/>
      <c r="G68" s="14"/>
      <c r="H68" s="14"/>
      <c r="I68" s="22"/>
    </row>
    <row r="69" spans="2:9">
      <c r="B69" s="14"/>
      <c r="C69" s="14"/>
      <c r="D69" s="14"/>
      <c r="E69" s="14"/>
      <c r="F69" s="14"/>
      <c r="G69" s="14"/>
      <c r="H69" s="14"/>
      <c r="I69" s="22"/>
    </row>
    <row r="74" spans="2:9">
      <c r="B74" s="23" t="s">
        <v>67</v>
      </c>
      <c r="G74" s="36" t="s">
        <v>68</v>
      </c>
      <c r="H74" s="36"/>
      <c r="I74" s="36"/>
    </row>
    <row r="75" spans="2:9">
      <c r="B75" s="24" t="s">
        <v>254</v>
      </c>
      <c r="G75" s="32" t="s">
        <v>255</v>
      </c>
      <c r="H75" s="32"/>
      <c r="I75" s="32"/>
    </row>
    <row r="78" spans="2:9">
      <c r="C78" s="25" t="s">
        <v>71</v>
      </c>
      <c r="D78" s="25"/>
      <c r="E78" s="25"/>
      <c r="F78" s="25"/>
    </row>
    <row r="79" spans="2:9">
      <c r="C79" s="24" t="s">
        <v>256</v>
      </c>
      <c r="D79" s="26"/>
      <c r="E79" s="26"/>
    </row>
  </sheetData>
  <mergeCells count="7">
    <mergeCell ref="G75:I75"/>
    <mergeCell ref="G7:H7"/>
    <mergeCell ref="I7:I10"/>
    <mergeCell ref="B11:B12"/>
    <mergeCell ref="C11:C12"/>
    <mergeCell ref="E11:E12"/>
    <mergeCell ref="G74:I74"/>
  </mergeCells>
  <pageMargins left="0.25" right="0.25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INVENTARIO MAT. OFICINA </vt:lpstr>
      <vt:lpstr>INVENTARIO MAT</vt:lpstr>
      <vt:lpstr>INVENTARIO MAT. LIMPIEZA</vt:lpstr>
      <vt:lpstr>UTILES DE COCINA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ENC. CONTABILIDAD</cp:lastModifiedBy>
  <cp:lastPrinted>2025-10-03T15:19:05Z</cp:lastPrinted>
  <dcterms:created xsi:type="dcterms:W3CDTF">2024-02-09T11:45:00Z</dcterms:created>
  <dcterms:modified xsi:type="dcterms:W3CDTF">2025-10-03T15:22:44Z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622F4DA53AB444D1B5B8214FE3758611_12</vt:lpwstr>
  </property>
  <property fmtid="{D5CDD505-2E9C-101B-9397-08002B2CF9AE}" pid="3" name="KSOProductBuildVer">
    <vt:lpwstr>3082-12.2.0.21179</vt:lpwstr>
  </property>
</Properties>
</file>