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laciones Publicas\Desktop\OAI\Tranaparencia 2024\Octubre 2024\"/>
    </mc:Choice>
  </mc:AlternateContent>
  <xr:revisionPtr revIDLastSave="0" documentId="8_{DA2D973C-21F3-4250-B50B-3E185129B321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INVENTARIO MAT. OFICINA " sheetId="2" r:id="rId1"/>
    <sheet name="INVENTARIO MAT. LIMPIEZA" sheetId="1" r:id="rId2"/>
    <sheet name="INVENTARIO MAT" sheetId="3" r:id="rId3"/>
    <sheet name="INVENTARIO MAT. COCIN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  <c r="G7" i="4" s="1"/>
  <c r="G7" i="1"/>
  <c r="F10" i="1"/>
  <c r="F10" i="3" s="1"/>
  <c r="F10" i="4" s="1"/>
  <c r="I94" i="3" l="1"/>
  <c r="I53" i="4" l="1"/>
  <c r="I52" i="4"/>
  <c r="I51" i="4"/>
  <c r="I50" i="4"/>
  <c r="I49" i="4"/>
  <c r="I48" i="4"/>
  <c r="I47" i="4"/>
  <c r="I45" i="4"/>
  <c r="I46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54" i="4" l="1"/>
  <c r="I16" i="1" l="1"/>
  <c r="I15" i="1"/>
  <c r="I18" i="1" l="1"/>
  <c r="I20" i="1"/>
  <c r="F14" i="2" l="1"/>
  <c r="F17" i="2"/>
  <c r="F24" i="2"/>
  <c r="F28" i="2"/>
  <c r="F30" i="2"/>
  <c r="F34" i="2"/>
  <c r="F35" i="2"/>
  <c r="F38" i="2"/>
  <c r="F40" i="2"/>
  <c r="F41" i="2"/>
  <c r="F42" i="2"/>
  <c r="F46" i="2"/>
  <c r="F55" i="2"/>
  <c r="F71" i="2"/>
  <c r="F72" i="2"/>
  <c r="F73" i="2"/>
  <c r="I39" i="1" l="1"/>
  <c r="I31" i="1"/>
  <c r="I60" i="2"/>
  <c r="I59" i="2"/>
  <c r="I36" i="2"/>
  <c r="I23" i="2"/>
  <c r="I18" i="2"/>
  <c r="I15" i="2"/>
  <c r="I14" i="2"/>
  <c r="I16" i="2"/>
  <c r="I64" i="2" l="1"/>
  <c r="I58" i="2" l="1"/>
  <c r="I68" i="2" l="1"/>
  <c r="I62" i="2"/>
  <c r="I69" i="2" l="1"/>
  <c r="I67" i="2"/>
  <c r="I70" i="2"/>
  <c r="I83" i="3"/>
  <c r="I80" i="3"/>
  <c r="F81" i="3"/>
  <c r="I81" i="3" s="1"/>
  <c r="F82" i="3"/>
  <c r="I82" i="3" s="1"/>
  <c r="F84" i="3"/>
  <c r="I84" i="3" s="1"/>
  <c r="I85" i="3"/>
  <c r="F86" i="3"/>
  <c r="I86" i="3" s="1"/>
  <c r="F87" i="3"/>
  <c r="I87" i="3" s="1"/>
  <c r="F88" i="3"/>
  <c r="I88" i="3" s="1"/>
  <c r="I89" i="3"/>
  <c r="I90" i="3"/>
  <c r="F91" i="3"/>
  <c r="I91" i="3" s="1"/>
  <c r="I68" i="3"/>
  <c r="I70" i="3"/>
  <c r="I72" i="3"/>
  <c r="I74" i="3"/>
  <c r="I76" i="3"/>
  <c r="F78" i="3"/>
  <c r="I78" i="3" s="1"/>
  <c r="F79" i="3"/>
  <c r="I79" i="3" s="1"/>
  <c r="I67" i="3"/>
  <c r="I69" i="3"/>
  <c r="I71" i="3"/>
  <c r="I73" i="3"/>
  <c r="I75" i="3"/>
  <c r="I77" i="3"/>
  <c r="F54" i="3"/>
  <c r="I54" i="3" s="1"/>
  <c r="F55" i="3"/>
  <c r="I55" i="3" s="1"/>
  <c r="I56" i="3"/>
  <c r="I57" i="3"/>
  <c r="I59" i="3"/>
  <c r="F60" i="3"/>
  <c r="I60" i="3" s="1"/>
  <c r="I61" i="3"/>
  <c r="F62" i="3"/>
  <c r="I62" i="3" s="1"/>
  <c r="I63" i="3"/>
  <c r="F64" i="3"/>
  <c r="I64" i="3" s="1"/>
  <c r="I65" i="3"/>
  <c r="I66" i="3"/>
  <c r="I58" i="3"/>
  <c r="F42" i="3"/>
  <c r="I42" i="3" s="1"/>
  <c r="F43" i="3"/>
  <c r="I43" i="3" s="1"/>
  <c r="I44" i="3"/>
  <c r="F45" i="3"/>
  <c r="I45" i="3" s="1"/>
  <c r="F46" i="3"/>
  <c r="I46" i="3" s="1"/>
  <c r="F47" i="3"/>
  <c r="I47" i="3" s="1"/>
  <c r="F48" i="3"/>
  <c r="I48" i="3" s="1"/>
  <c r="F50" i="3"/>
  <c r="I50" i="3" s="1"/>
  <c r="F51" i="3"/>
  <c r="I51" i="3" s="1"/>
  <c r="F52" i="3"/>
  <c r="I52" i="3" s="1"/>
  <c r="F53" i="3"/>
  <c r="I53" i="3" s="1"/>
  <c r="I49" i="3"/>
  <c r="I30" i="3"/>
  <c r="I24" i="3"/>
  <c r="F26" i="3"/>
  <c r="I26" i="3" s="1"/>
  <c r="I27" i="3"/>
  <c r="I28" i="3"/>
  <c r="I29" i="3"/>
  <c r="I31" i="3"/>
  <c r="F32" i="3"/>
  <c r="I32" i="3" s="1"/>
  <c r="I33" i="3"/>
  <c r="F34" i="3"/>
  <c r="I34" i="3" s="1"/>
  <c r="F35" i="3"/>
  <c r="I35" i="3" s="1"/>
  <c r="F36" i="3"/>
  <c r="I36" i="3" s="1"/>
  <c r="F37" i="3"/>
  <c r="I37" i="3" s="1"/>
  <c r="F38" i="3"/>
  <c r="I38" i="3" s="1"/>
  <c r="F39" i="3"/>
  <c r="I39" i="3" s="1"/>
  <c r="F40" i="3"/>
  <c r="I40" i="3" s="1"/>
  <c r="F41" i="3"/>
  <c r="I41" i="3" s="1"/>
  <c r="F22" i="3"/>
  <c r="I22" i="3" s="1"/>
  <c r="I25" i="3"/>
  <c r="I23" i="3"/>
  <c r="F15" i="3"/>
  <c r="I15" i="3" s="1"/>
  <c r="F16" i="3"/>
  <c r="I16" i="3" s="1"/>
  <c r="F17" i="3"/>
  <c r="I17" i="3" s="1"/>
  <c r="F18" i="3"/>
  <c r="I18" i="3" s="1"/>
  <c r="F19" i="3"/>
  <c r="I19" i="3" s="1"/>
  <c r="F20" i="3"/>
  <c r="I20" i="3" s="1"/>
  <c r="F21" i="3"/>
  <c r="I21" i="3" s="1"/>
  <c r="F14" i="3"/>
  <c r="I14" i="3" s="1"/>
  <c r="I95" i="3" l="1"/>
  <c r="I45" i="1"/>
  <c r="I42" i="1"/>
  <c r="I41" i="1"/>
  <c r="I33" i="1"/>
  <c r="I34" i="1"/>
  <c r="I35" i="1"/>
  <c r="I36" i="1"/>
  <c r="I37" i="1"/>
  <c r="I38" i="1"/>
  <c r="I40" i="1"/>
  <c r="I43" i="1"/>
  <c r="I44" i="1"/>
  <c r="I32" i="1"/>
  <c r="I17" i="1"/>
  <c r="I19" i="1"/>
  <c r="I21" i="1"/>
  <c r="I22" i="1"/>
  <c r="I23" i="1"/>
  <c r="I24" i="1"/>
  <c r="I25" i="1"/>
  <c r="I26" i="1"/>
  <c r="I27" i="1"/>
  <c r="I28" i="1"/>
  <c r="I29" i="1"/>
  <c r="I30" i="1"/>
  <c r="I14" i="1"/>
  <c r="I46" i="2"/>
  <c r="I47" i="2"/>
  <c r="I48" i="2"/>
  <c r="I49" i="2"/>
  <c r="I50" i="2"/>
  <c r="I51" i="2"/>
  <c r="I52" i="2"/>
  <c r="I53" i="2"/>
  <c r="I54" i="2"/>
  <c r="I55" i="2"/>
  <c r="I56" i="2"/>
  <c r="I57" i="2"/>
  <c r="I61" i="2"/>
  <c r="I63" i="2"/>
  <c r="I65" i="2"/>
  <c r="I73" i="2"/>
  <c r="I29" i="2"/>
  <c r="I30" i="2"/>
  <c r="I31" i="2"/>
  <c r="I32" i="2"/>
  <c r="I33" i="2"/>
  <c r="I34" i="2"/>
  <c r="I35" i="2"/>
  <c r="I38" i="2"/>
  <c r="I40" i="2"/>
  <c r="I41" i="2"/>
  <c r="I42" i="2"/>
  <c r="I43" i="2"/>
  <c r="I44" i="2"/>
  <c r="I45" i="2"/>
  <c r="I17" i="2"/>
  <c r="I19" i="2"/>
  <c r="I20" i="2"/>
  <c r="I24" i="2"/>
  <c r="I25" i="2"/>
  <c r="I28" i="2"/>
  <c r="I13" i="2"/>
  <c r="I72" i="2"/>
  <c r="I71" i="2"/>
  <c r="I66" i="2"/>
  <c r="I37" i="2"/>
  <c r="I27" i="2"/>
  <c r="I26" i="2"/>
  <c r="I22" i="2"/>
  <c r="I21" i="2"/>
  <c r="I46" i="1" l="1"/>
  <c r="F39" i="2"/>
  <c r="I39" i="2" s="1"/>
  <c r="I74" i="2" s="1"/>
</calcChain>
</file>

<file path=xl/sharedStrings.xml><?xml version="1.0" encoding="utf-8"?>
<sst xmlns="http://schemas.openxmlformats.org/spreadsheetml/2006/main" count="498" uniqueCount="275">
  <si>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</si>
  <si>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</si>
  <si>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</si>
  <si>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</si>
  <si>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AÑO 2024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</si>
  <si>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</si>
  <si>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</si>
  <si>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</si>
  <si>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</si>
  <si>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</si>
  <si>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</si>
  <si>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</si>
  <si>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>FINAL</t>
  </si>
  <si>
    <t>(3+4)5</t>
  </si>
  <si>
    <t>UNITARIO</t>
  </si>
  <si>
    <t>CINTA PEGANTE TRANSP.</t>
  </si>
  <si>
    <t>PORTA CINTA ADHESIVAS</t>
  </si>
  <si>
    <t>BOLIGRAFO AZUL</t>
  </si>
  <si>
    <t>BOLIGRAFO NEGRO</t>
  </si>
  <si>
    <t>BOLIGRAFO ROJO</t>
  </si>
  <si>
    <t>CLIP PEQ.</t>
  </si>
  <si>
    <t>CLIP GRANDE</t>
  </si>
  <si>
    <t>CORRECTOR LIQUIDO</t>
  </si>
  <si>
    <t>LAPIZ CARBON</t>
  </si>
  <si>
    <t>GRAPA</t>
  </si>
  <si>
    <t>BANDITA/GOMITA</t>
  </si>
  <si>
    <t>SACAGRAPA</t>
  </si>
  <si>
    <t>SACA PUNTAS</t>
  </si>
  <si>
    <t>LIBRO DE CONTABILIDAD</t>
  </si>
  <si>
    <t>LIBRO RECORD 500 PAG.</t>
  </si>
  <si>
    <t>LIBRO DE CONSEJERIA</t>
  </si>
  <si>
    <t>LIBRO DE EMERGENCIA</t>
  </si>
  <si>
    <t>LIBRO DE PARTO</t>
  </si>
  <si>
    <t>LIBRO GRANDE SNS</t>
  </si>
  <si>
    <t>LIBRO REGISTRO DE PARTO NAC</t>
  </si>
  <si>
    <t>LIBRO PROC-QUIRURGICO</t>
  </si>
  <si>
    <t>LIBRO DE PERINATO</t>
  </si>
  <si>
    <t>LIBRO DE NIÑO PERINATO</t>
  </si>
  <si>
    <t>LIBRO DE REGISTRO DE NACIMIENTO</t>
  </si>
  <si>
    <t>LIBRO DE SALUD PUBLICA</t>
  </si>
  <si>
    <t>TARJETAS DE TIPIFICACION</t>
  </si>
  <si>
    <t>TARJETA DE INVENTARIO</t>
  </si>
  <si>
    <t>TALONARIO ENFERMERIA EMERG</t>
  </si>
  <si>
    <t>TALONARIO ENFERM. DE CIRUGIA</t>
  </si>
  <si>
    <t>TALONARIO ORDEN MEDICA</t>
  </si>
  <si>
    <t>TALONARIO LAB. DEGLOSE</t>
  </si>
  <si>
    <t>TALONARIO DE CAJA CHICA</t>
  </si>
  <si>
    <t>ENCUADERNACION DE LIB.</t>
  </si>
  <si>
    <t>TALONARIO HJ EGRESO ADMS</t>
  </si>
  <si>
    <t>TALONARIO EXAMEN ORINA</t>
  </si>
  <si>
    <t>TALONARIO HEMATOLOGIA</t>
  </si>
  <si>
    <t>TALONARIO REPORTE  CONS.DIARIO</t>
  </si>
  <si>
    <t>TALONARIO ASIG. TRAB. ENFERMERIA</t>
  </si>
  <si>
    <t>TALONARIO DE PERINATOLOGIA</t>
  </si>
  <si>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</si>
  <si>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</si>
  <si>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>TIGERA MEDIANA</t>
  </si>
  <si>
    <t>TIGERA GRANDE</t>
  </si>
  <si>
    <t>GRAPADORA GDE.</t>
  </si>
  <si>
    <t>GRAPADORA PEQ.</t>
  </si>
  <si>
    <t>MARCADORES ROJO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</si>
  <si>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</si>
  <si>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</si>
  <si>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</si>
  <si>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</si>
  <si>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</si>
  <si>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</si>
  <si>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</si>
  <si>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</si>
  <si>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</si>
  <si>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PAPEL BON 8 1/2X14</t>
  </si>
  <si>
    <t xml:space="preserve">PAPEL CARBON AZUL </t>
  </si>
  <si>
    <t>PAPER KRAFT CREMA</t>
  </si>
  <si>
    <t>PAPER KRAFT BLANCO</t>
  </si>
  <si>
    <t>POSTIN MED.</t>
  </si>
  <si>
    <t>PERFORADORA</t>
  </si>
  <si>
    <t>SOBRE MANILA 81/11</t>
  </si>
  <si>
    <t>SOBRE MANILA 81/14</t>
  </si>
  <si>
    <t>ALMOHADILLA P/SELLO</t>
  </si>
  <si>
    <t xml:space="preserve">                                                                                             Inventario de Materiales Gastable de Limpieza</t>
  </si>
  <si>
    <t>CLORO MACIEL</t>
  </si>
  <si>
    <t>CLORO GREEN</t>
  </si>
  <si>
    <t>CLORO GRANULADO</t>
  </si>
  <si>
    <t>DESINFECTANTES MISTOLIN</t>
  </si>
  <si>
    <t>JABON LIQUIDO BOREAL</t>
  </si>
  <si>
    <t>DETERGENTE EN POLVO</t>
  </si>
  <si>
    <t>SUAVISANTE</t>
  </si>
  <si>
    <t>PH SCOTT/PLIEGO</t>
  </si>
  <si>
    <t>MANITO LIMPIA ANTI-BACT</t>
  </si>
  <si>
    <t>SPRAY SOAP LOTTION</t>
  </si>
  <si>
    <t>FUNDA 55GLS</t>
  </si>
  <si>
    <t>FUNDA 30GLS</t>
  </si>
  <si>
    <t>FUNDA NO.6</t>
  </si>
  <si>
    <t>FUNDA NO.4</t>
  </si>
  <si>
    <t>FUNDA NO.2</t>
  </si>
  <si>
    <t>BOTA DE GOMAS</t>
  </si>
  <si>
    <t xml:space="preserve">ESCOBA </t>
  </si>
  <si>
    <t>BRILLO VERDE</t>
  </si>
  <si>
    <t>PALA DE RECOGER BASURA</t>
  </si>
  <si>
    <t>DESTUPIDOR DE INODORO</t>
  </si>
  <si>
    <t xml:space="preserve">LANILLAS 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</si>
  <si>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</si>
  <si>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</si>
  <si>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</si>
  <si>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</si>
  <si>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</si>
  <si>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RECOLEC DE DATOS</t>
  </si>
  <si>
    <t>TALONARIO DE SONOGRAFIA</t>
  </si>
  <si>
    <t>TALONARIO HJ .  REQUISICION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</si>
  <si>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</si>
  <si>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</si>
  <si>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</si>
  <si>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</si>
  <si>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</si>
  <si>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</si>
  <si>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</si>
  <si>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</si>
  <si>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</si>
  <si>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</si>
  <si>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</si>
  <si>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</si>
  <si>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</si>
  <si>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</si>
  <si>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</si>
  <si>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</si>
  <si>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</si>
  <si>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</si>
  <si>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</si>
  <si>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</si>
  <si>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</si>
  <si>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DE BACTERIOLOGIA</t>
  </si>
  <si>
    <t>TALONARIO PERIODONCIA</t>
  </si>
  <si>
    <t>TALONARIO ODONTOLOGIA</t>
  </si>
  <si>
    <t>TALONARIO FECHA CLIN. ORTODONCIA</t>
  </si>
  <si>
    <t>TALONARIO CONSENTIMIENTO INF.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</si>
  <si>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</si>
  <si>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</si>
  <si>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</si>
  <si>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</si>
  <si>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</si>
  <si>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</si>
  <si>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</si>
  <si>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</si>
  <si>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</si>
  <si>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</si>
  <si>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</si>
  <si>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</si>
  <si>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</si>
  <si>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</si>
  <si>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</si>
  <si>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</si>
  <si>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</si>
  <si>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</si>
  <si>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</si>
  <si>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FOLDER ROJO</t>
  </si>
  <si>
    <t>YARDAS</t>
  </si>
  <si>
    <t>DOC/12</t>
  </si>
  <si>
    <t>UND</t>
  </si>
  <si>
    <t>UNDS</t>
  </si>
  <si>
    <t>PARES</t>
  </si>
  <si>
    <t>PAQ. 100</t>
  </si>
  <si>
    <t>PAQ. 500</t>
  </si>
  <si>
    <t>CJAS</t>
  </si>
  <si>
    <t>CJAS.12/UN.</t>
  </si>
  <si>
    <t xml:space="preserve">PAPEL TOALLA SCOTT </t>
  </si>
  <si>
    <t>GLS</t>
  </si>
  <si>
    <t>SACO</t>
  </si>
  <si>
    <t>CUBETA</t>
  </si>
  <si>
    <t>CJAS.</t>
  </si>
  <si>
    <t>PAQ.</t>
  </si>
  <si>
    <t>RESMAS</t>
  </si>
  <si>
    <t>CJ/12</t>
  </si>
  <si>
    <t>CJ/10</t>
  </si>
  <si>
    <t>MARCADORES AZUL</t>
  </si>
  <si>
    <t>CJ/</t>
  </si>
  <si>
    <t>CJ/24</t>
  </si>
  <si>
    <t xml:space="preserve">TOTAL </t>
  </si>
  <si>
    <t xml:space="preserve">INICIAL </t>
  </si>
  <si>
    <t xml:space="preserve">INICAL </t>
  </si>
  <si>
    <t xml:space="preserve">INIICAL </t>
  </si>
  <si>
    <t>SUAPE DE PISO</t>
  </si>
  <si>
    <t xml:space="preserve">PORTA LAPIZ DE METAL </t>
  </si>
  <si>
    <t>TALONARIO TRIP. NSR/CAJA</t>
  </si>
  <si>
    <t>TALONARIO VERIFICACION SEGURIDAD CIRUGIA</t>
  </si>
  <si>
    <t>FOLDER ROJO DE 3 DIVIC.</t>
  </si>
  <si>
    <t>FOLDER VERDE</t>
  </si>
  <si>
    <t>FOLDER AZUL</t>
  </si>
  <si>
    <t>Dr. Marcelino Figuereo</t>
  </si>
  <si>
    <t>Lic. Migdalia A. Vasquez</t>
  </si>
  <si>
    <t xml:space="preserve">              Director</t>
  </si>
  <si>
    <t>Administradora</t>
  </si>
  <si>
    <t xml:space="preserve">              Enc. Almacen No Hospitalario</t>
  </si>
  <si>
    <t xml:space="preserve">   ESTABLECIMIENTO: HOSPITAL MATERNO DRA. EVANGELINA RODRIGUEZ  REGION: 0</t>
  </si>
  <si>
    <t xml:space="preserve">                                      ALMACEN:   DE MATERIALES DE LIMPIEZA</t>
  </si>
  <si>
    <t>GANCHO M Y H</t>
  </si>
  <si>
    <t>FUNDA 30 GLS ROJAS</t>
  </si>
  <si>
    <t>FUNDA 55 GLS ROJA</t>
  </si>
  <si>
    <t>TARJETAS DE CITAS</t>
  </si>
  <si>
    <t>LIBRETAS RAYADAS 8 1/2 *11</t>
  </si>
  <si>
    <t>LIBRO RECORD 300 PAG.</t>
  </si>
  <si>
    <t>CINTA ADHESIVA FIINAS</t>
  </si>
  <si>
    <t>FOLDER AMARILLO</t>
  </si>
  <si>
    <t>PERFODOEA DE 3 HOYOS</t>
  </si>
  <si>
    <t>CARPETA 3 ARGOLLA G.</t>
  </si>
  <si>
    <t>CARPETAS ACORDEON CON DIVISIONES</t>
  </si>
  <si>
    <t>PILA DOBLE AA</t>
  </si>
  <si>
    <t xml:space="preserve">UNDS </t>
  </si>
  <si>
    <t>PILA TRIPLE AAA</t>
  </si>
  <si>
    <t>PROTECTORES DE HOJAS TRANSPARENTES</t>
  </si>
  <si>
    <t>CORRECTOR TIPO LAPICERO</t>
  </si>
  <si>
    <t>RECETARIO LAB. QUIMICO</t>
  </si>
  <si>
    <t>FUNDA 24GLS</t>
  </si>
  <si>
    <t>FUNDA 13GLS</t>
  </si>
  <si>
    <t>PAQ</t>
  </si>
  <si>
    <t>ESCOBILLA DE BAÑO</t>
  </si>
  <si>
    <t xml:space="preserve">                    Lic. Victor Rafael Jimenez</t>
  </si>
  <si>
    <t>consulta externa</t>
  </si>
  <si>
    <t>REMOVEDOR DE MANCHAS DECALIN</t>
  </si>
  <si>
    <t>JABON DE CUABA</t>
  </si>
  <si>
    <t>FALDO/12</t>
  </si>
  <si>
    <t>FALDO/6</t>
  </si>
  <si>
    <t>TALONARIO DE KARDEX ENFERM UCIN</t>
  </si>
  <si>
    <t xml:space="preserve"> </t>
  </si>
  <si>
    <t>CLORO AL 6%</t>
  </si>
  <si>
    <t>CLORO AL 10%</t>
  </si>
  <si>
    <t xml:space="preserve">                                                                                             Inventario de Materiales Gastable</t>
  </si>
  <si>
    <t>CUCHARAS DE MESA #12</t>
  </si>
  <si>
    <t xml:space="preserve">                                                                                             Inventario de Materiales Gastable de Cocina</t>
  </si>
  <si>
    <t xml:space="preserve">                                      ALMACEN:   DE MATERIALES DE COCINA</t>
  </si>
  <si>
    <t>CUCHILLOS DE MESA #12</t>
  </si>
  <si>
    <t>CUBIERTOS DE MESA #12</t>
  </si>
  <si>
    <t xml:space="preserve">PLATOS TIPO BANDEJAS </t>
  </si>
  <si>
    <t>TAZA PARA HABICHUELA</t>
  </si>
  <si>
    <t>BANDEJA DE ALUMINIO</t>
  </si>
  <si>
    <t xml:space="preserve">TAZA PARA SOPA </t>
  </si>
  <si>
    <t>PONCHERA CROMADA MEDIANA</t>
  </si>
  <si>
    <t>PONCHERA CROMADA PEQUEÑA</t>
  </si>
  <si>
    <t>PONCHERA CROMADA GRANDE</t>
  </si>
  <si>
    <t>TABLA DE PICAR CARNE</t>
  </si>
  <si>
    <t xml:space="preserve">TABLA DE PICAR VEGETALES </t>
  </si>
  <si>
    <t>TABLA DE PICAR PAN</t>
  </si>
  <si>
    <t>CALDERO DE 30LB CON TAPA</t>
  </si>
  <si>
    <t>CALDERO DE 20LB CON TAPA</t>
  </si>
  <si>
    <t>CALDERO DE 50LB CON TAPA</t>
  </si>
  <si>
    <t>PELADORES DE PAPA</t>
  </si>
  <si>
    <t>TAZA MEDIDORAS</t>
  </si>
  <si>
    <t>ABRIDOR DE LATAS</t>
  </si>
  <si>
    <t>ESCURRIDOR DE PLATOS</t>
  </si>
  <si>
    <t>CUBOS MEDIANOS</t>
  </si>
  <si>
    <t>CUBOS PARA DESPENSA</t>
  </si>
  <si>
    <t>CUCHARONES PARA SERVIR</t>
  </si>
  <si>
    <t>CUCHARONES TIPO SOPERA</t>
  </si>
  <si>
    <t>TOALLA DE COCINA</t>
  </si>
  <si>
    <t>CUCHARONES GRANDES</t>
  </si>
  <si>
    <t>CUCHILLO DE SIERRA</t>
  </si>
  <si>
    <t>CUCHILLO DE CORTAR CARNE</t>
  </si>
  <si>
    <t>GUAYO DE METAL</t>
  </si>
  <si>
    <t>PILON</t>
  </si>
  <si>
    <t>PINZA MULTIUSOS</t>
  </si>
  <si>
    <t>COLADOR GR.</t>
  </si>
  <si>
    <t>COLADOR MD.</t>
  </si>
  <si>
    <t>ZAFACONES MED.</t>
  </si>
  <si>
    <t>PESO PARA ALIMENTOS</t>
  </si>
  <si>
    <t>MAJADOR DE VIVERES</t>
  </si>
  <si>
    <t>MAJADOR DE FRITOS</t>
  </si>
  <si>
    <t>EXPRIMIDOR DE LIMONES</t>
  </si>
  <si>
    <t>CAJA PLASTICA DE CUBIERTOS CON 4 DIVISIONES</t>
  </si>
  <si>
    <t>CUCHILLO DE CORTAR VEGETALES</t>
  </si>
  <si>
    <t xml:space="preserve">                              ALMACEN:   DE MATERIALES</t>
  </si>
  <si>
    <t>TALONARIO DE HIGUIENES Y SALUD</t>
  </si>
  <si>
    <t xml:space="preserve">BLOCK DE 4 HOJAS </t>
  </si>
  <si>
    <t xml:space="preserve">         UNDS </t>
  </si>
  <si>
    <t>v</t>
  </si>
  <si>
    <t>(01-10-2024)- (31-10-2024)</t>
  </si>
  <si>
    <t>OCTUMBRE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</si>
</sst>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3" fillId="2" borderId="0" xfId="0" applyFont="1" applyFill="1" applyBorder="1"/>
    <xf numFmtId="0" fontId="7" fillId="2" borderId="4" xfId="0" applyFont="1" applyFill="1" applyBorder="1" applyAlignment="1">
      <alignment horizontal="left"/>
    </xf>
    <xf numFmtId="0" fontId="3" fillId="2" borderId="7" xfId="0" applyFont="1" applyFill="1" applyBorder="1"/>
    <xf numFmtId="0" fontId="8" fillId="2" borderId="8" xfId="0" applyFont="1" applyFill="1" applyBorder="1" applyAlignment="1">
      <alignment vertic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44" fontId="0" fillId="2" borderId="11" xfId="0" applyNumberFormat="1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0" fillId="0" borderId="9" xfId="1" applyFont="1" applyBorder="1"/>
    <xf numFmtId="164" fontId="0" fillId="0" borderId="0" xfId="1" applyFont="1"/>
    <xf numFmtId="164" fontId="0" fillId="0" borderId="9" xfId="1" applyFont="1" applyBorder="1" applyAlignment="1">
      <alignment horizontal="center"/>
    </xf>
    <xf numFmtId="164" fontId="0" fillId="0" borderId="9" xfId="0" applyNumberFormat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15" xfId="0" applyFill="1" applyBorder="1" applyAlignment="1"/>
    <xf numFmtId="0" fontId="0" fillId="0" borderId="0" xfId="0" applyBorder="1"/>
    <xf numFmtId="0" fontId="0" fillId="2" borderId="0" xfId="0" applyNumberForma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13" fillId="2" borderId="0" xfId="0" applyFont="1" applyFill="1" applyBorder="1"/>
    <xf numFmtId="0" fontId="0" fillId="2" borderId="0" xfId="0" applyFont="1" applyFill="1" applyBorder="1" applyAlignment="1"/>
    <xf numFmtId="164" fontId="0" fillId="0" borderId="0" xfId="0" applyNumberFormat="1"/>
    <xf numFmtId="43" fontId="0" fillId="0" borderId="0" xfId="0" applyNumberFormat="1"/>
    <xf numFmtId="0" fontId="14" fillId="2" borderId="9" xfId="0" applyFont="1" applyFill="1" applyBorder="1" applyAlignment="1">
      <alignment horizontal="center" vertical="center" wrapText="1"/>
    </xf>
    <xf numFmtId="44" fontId="1" fillId="2" borderId="9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164" fontId="0" fillId="0" borderId="9" xfId="1" applyFont="1" applyFill="1" applyBorder="1"/>
    <xf numFmtId="0" fontId="16" fillId="2" borderId="8" xfId="0" applyFont="1" applyFill="1" applyBorder="1" applyAlignment="1">
      <alignment vertical="center"/>
    </xf>
    <xf numFmtId="0" fontId="15" fillId="2" borderId="9" xfId="0" applyFont="1" applyFill="1" applyBorder="1"/>
    <xf numFmtId="0" fontId="15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44" fontId="14" fillId="2" borderId="10" xfId="0" applyNumberFormat="1" applyFont="1" applyFill="1" applyBorder="1" applyAlignment="1">
      <alignment horizontal="center" vertical="center" wrapText="1"/>
    </xf>
    <xf numFmtId="44" fontId="14" fillId="2" borderId="11" xfId="0" applyNumberFormat="1" applyFont="1" applyFill="1" applyBorder="1" applyAlignment="1">
      <alignment horizontal="center" vertical="center" wrapText="1"/>
    </xf>
    <xf numFmtId="44" fontId="15" fillId="2" borderId="11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0" fillId="0" borderId="9" xfId="0" applyNumberFormat="1" applyBorder="1"/>
    <xf numFmtId="0" fontId="11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209222</xdr:colOff>
      <xdr:row>3</xdr:row>
      <xdr:rowOff>21981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553837" cy="402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580697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209222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580697</xdr:colOff>
      <xdr:row>4</xdr:row>
      <xdr:rowOff>6113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4:I81"/>
  <sheetViews>
    <sheetView tabSelected="1" view="pageLayout" topLeftCell="B1" zoomScale="190" zoomScaleNormal="100" zoomScalePageLayoutView="190" workbookViewId="0">
      <selection activeCell="F77" sqref="F77"/>
    </sheetView>
  </sheetViews>
  <sheetFormatPr baseColWidth="10" defaultRowHeight="15" x14ac:dyDescent="0.25"/>
  <cols>
    <col min="1" max="1" width="6" hidden="1" customWidth="1"/>
    <col min="2" max="2" width="32.7109375" customWidth="1"/>
    <col min="3" max="3" width="12.85546875" customWidth="1"/>
    <col min="6" max="6" width="11.85546875" bestFit="1" customWidth="1"/>
    <col min="9" max="9" width="18.5703125" customWidth="1"/>
  </cols>
  <sheetData>
    <row r="4" spans="1:9" ht="15.75" thickBot="1" x14ac:dyDescent="0.3"/>
    <row r="5" spans="1:9" ht="19.5" thickBot="1" x14ac:dyDescent="0.3">
      <c r="B5" s="1" t="s">
        <v>54</v>
      </c>
      <c r="C5" s="2"/>
      <c r="D5" s="2"/>
      <c r="E5" s="2"/>
      <c r="F5" s="2"/>
      <c r="G5" s="3"/>
      <c r="H5" s="3"/>
      <c r="I5" s="4"/>
    </row>
    <row r="6" spans="1:9" ht="21" x14ac:dyDescent="0.25">
      <c r="B6" s="5"/>
      <c r="C6" s="6"/>
      <c r="D6" s="6"/>
      <c r="E6" s="6"/>
      <c r="F6" s="6"/>
      <c r="G6" s="62" t="s">
        <v>273</v>
      </c>
      <c r="H6" s="62"/>
      <c r="I6" s="63"/>
    </row>
    <row r="7" spans="1:9" x14ac:dyDescent="0.25">
      <c r="B7" s="19" t="s">
        <v>55</v>
      </c>
      <c r="C7" s="8"/>
      <c r="D7" s="8"/>
      <c r="E7" s="8"/>
      <c r="F7" s="8"/>
      <c r="G7" s="8"/>
      <c r="H7" s="8"/>
      <c r="I7" s="63"/>
    </row>
    <row r="8" spans="1:9" x14ac:dyDescent="0.25">
      <c r="A8" s="20"/>
      <c r="B8" s="9" t="s">
        <v>0</v>
      </c>
      <c r="C8" s="8"/>
      <c r="D8" s="8"/>
      <c r="E8" s="8"/>
      <c r="F8" s="8"/>
      <c r="G8" s="10"/>
      <c r="H8" s="8"/>
      <c r="I8" s="63"/>
    </row>
    <row r="9" spans="1:9" x14ac:dyDescent="0.25">
      <c r="B9" s="7" t="s">
        <v>1</v>
      </c>
      <c r="C9" s="8" t="s">
        <v>2</v>
      </c>
      <c r="D9" s="8"/>
      <c r="E9" s="8" t="s">
        <v>3</v>
      </c>
      <c r="F9" s="8" t="s">
        <v>274</v>
      </c>
      <c r="G9" s="8" t="s">
        <v>4</v>
      </c>
      <c r="H9" s="8"/>
      <c r="I9" s="63"/>
    </row>
    <row r="10" spans="1:9" x14ac:dyDescent="0.25">
      <c r="B10" s="52"/>
      <c r="C10" s="53"/>
      <c r="D10" s="54"/>
      <c r="E10" s="54"/>
      <c r="F10" s="54"/>
      <c r="G10" s="55" t="s">
        <v>5</v>
      </c>
      <c r="H10" s="54"/>
      <c r="I10" s="56" t="s">
        <v>6</v>
      </c>
    </row>
    <row r="11" spans="1:9" x14ac:dyDescent="0.25">
      <c r="B11" s="64" t="s">
        <v>7</v>
      </c>
      <c r="C11" s="65" t="s">
        <v>8</v>
      </c>
      <c r="D11" s="48" t="s">
        <v>9</v>
      </c>
      <c r="E11" s="65" t="s">
        <v>10</v>
      </c>
      <c r="F11" s="48" t="s">
        <v>9</v>
      </c>
      <c r="G11" s="48" t="s">
        <v>11</v>
      </c>
      <c r="H11" s="48" t="s">
        <v>6</v>
      </c>
      <c r="I11" s="57" t="s">
        <v>5</v>
      </c>
    </row>
    <row r="12" spans="1:9" x14ac:dyDescent="0.25">
      <c r="B12" s="64"/>
      <c r="C12" s="65"/>
      <c r="D12" s="48" t="s">
        <v>177</v>
      </c>
      <c r="E12" s="65"/>
      <c r="F12" s="48" t="s">
        <v>12</v>
      </c>
      <c r="G12" s="48" t="s">
        <v>13</v>
      </c>
      <c r="H12" s="48" t="s">
        <v>14</v>
      </c>
      <c r="I12" s="58"/>
    </row>
    <row r="13" spans="1:9" x14ac:dyDescent="0.25">
      <c r="B13" s="18" t="s">
        <v>15</v>
      </c>
      <c r="C13" s="25" t="s">
        <v>158</v>
      </c>
      <c r="D13" s="26">
        <v>151</v>
      </c>
      <c r="E13" s="21"/>
      <c r="F13" s="26">
        <v>142</v>
      </c>
      <c r="G13" s="26"/>
      <c r="H13" s="28">
        <v>173</v>
      </c>
      <c r="I13" s="28">
        <f>+H13*F13</f>
        <v>24566</v>
      </c>
    </row>
    <row r="14" spans="1:9" x14ac:dyDescent="0.25">
      <c r="B14" s="18" t="s">
        <v>200</v>
      </c>
      <c r="C14" s="25" t="s">
        <v>158</v>
      </c>
      <c r="D14" s="26">
        <v>104</v>
      </c>
      <c r="E14" s="21"/>
      <c r="F14" s="26">
        <f t="shared" ref="F14:F73" si="0">+D14+E14-G14</f>
        <v>104</v>
      </c>
      <c r="G14" s="26"/>
      <c r="H14" s="28">
        <v>20.34</v>
      </c>
      <c r="I14" s="28">
        <f>+F14*H14</f>
        <v>2115.36</v>
      </c>
    </row>
    <row r="15" spans="1:9" x14ac:dyDescent="0.25">
      <c r="B15" s="23" t="s">
        <v>204</v>
      </c>
      <c r="C15" s="25" t="s">
        <v>158</v>
      </c>
      <c r="D15" s="26">
        <v>39</v>
      </c>
      <c r="E15" s="21"/>
      <c r="F15" s="26">
        <v>36</v>
      </c>
      <c r="G15" s="26"/>
      <c r="H15" s="28">
        <v>932.2</v>
      </c>
      <c r="I15" s="28">
        <f>+F15*H15</f>
        <v>33559.200000000004</v>
      </c>
    </row>
    <row r="16" spans="1:9" x14ac:dyDescent="0.25">
      <c r="B16" s="18" t="s">
        <v>203</v>
      </c>
      <c r="C16" s="25" t="s">
        <v>158</v>
      </c>
      <c r="D16" s="26">
        <v>81</v>
      </c>
      <c r="E16" s="21"/>
      <c r="F16" s="26">
        <v>79</v>
      </c>
      <c r="G16" s="26"/>
      <c r="H16" s="28">
        <v>335.59</v>
      </c>
      <c r="I16" s="28">
        <f>+F16*H16</f>
        <v>26511.609999999997</v>
      </c>
    </row>
    <row r="17" spans="2:9" x14ac:dyDescent="0.25">
      <c r="B17" s="18" t="s">
        <v>16</v>
      </c>
      <c r="C17" s="25" t="s">
        <v>158</v>
      </c>
      <c r="D17" s="26">
        <v>98</v>
      </c>
      <c r="E17" s="21"/>
      <c r="F17" s="26">
        <f t="shared" si="0"/>
        <v>98</v>
      </c>
      <c r="G17" s="26"/>
      <c r="H17" s="28">
        <v>116.1</v>
      </c>
      <c r="I17" s="28">
        <f t="shared" ref="I17:I73" si="1">+H17*F17</f>
        <v>11377.8</v>
      </c>
    </row>
    <row r="18" spans="2:9" x14ac:dyDescent="0.25">
      <c r="B18" s="18" t="s">
        <v>17</v>
      </c>
      <c r="C18" s="25" t="s">
        <v>171</v>
      </c>
      <c r="D18" s="26">
        <v>1.8</v>
      </c>
      <c r="E18" s="21"/>
      <c r="F18" s="26">
        <v>1.8</v>
      </c>
      <c r="G18" s="26"/>
      <c r="H18" s="28">
        <v>260</v>
      </c>
      <c r="I18" s="28">
        <f>+F18*H18</f>
        <v>468</v>
      </c>
    </row>
    <row r="19" spans="2:9" x14ac:dyDescent="0.25">
      <c r="B19" s="18" t="s">
        <v>18</v>
      </c>
      <c r="C19" s="25" t="s">
        <v>171</v>
      </c>
      <c r="D19" s="26">
        <v>45.3</v>
      </c>
      <c r="E19" s="21"/>
      <c r="F19" s="26">
        <v>38.1</v>
      </c>
      <c r="G19" s="26"/>
      <c r="H19" s="28">
        <v>145</v>
      </c>
      <c r="I19" s="28">
        <f t="shared" si="1"/>
        <v>5524.5</v>
      </c>
    </row>
    <row r="20" spans="2:9" x14ac:dyDescent="0.25">
      <c r="B20" s="18" t="s">
        <v>19</v>
      </c>
      <c r="C20" s="25" t="s">
        <v>171</v>
      </c>
      <c r="D20" s="26">
        <v>25.9</v>
      </c>
      <c r="E20" s="21"/>
      <c r="F20" s="26">
        <v>24.1</v>
      </c>
      <c r="G20" s="26"/>
      <c r="H20" s="28">
        <v>145</v>
      </c>
      <c r="I20" s="28">
        <f t="shared" si="1"/>
        <v>3494.5</v>
      </c>
    </row>
    <row r="21" spans="2:9" x14ac:dyDescent="0.25">
      <c r="B21" s="18" t="s">
        <v>20</v>
      </c>
      <c r="C21" s="25" t="s">
        <v>174</v>
      </c>
      <c r="D21" s="26">
        <v>98</v>
      </c>
      <c r="E21" s="21"/>
      <c r="F21" s="26">
        <v>90</v>
      </c>
      <c r="G21" s="26"/>
      <c r="H21" s="28">
        <v>60.76</v>
      </c>
      <c r="I21" s="28">
        <f t="shared" si="1"/>
        <v>5468.4</v>
      </c>
    </row>
    <row r="22" spans="2:9" x14ac:dyDescent="0.25">
      <c r="B22" s="18" t="s">
        <v>21</v>
      </c>
      <c r="C22" s="25" t="s">
        <v>171</v>
      </c>
      <c r="D22" s="26">
        <v>100</v>
      </c>
      <c r="E22" s="21"/>
      <c r="F22" s="26">
        <v>95</v>
      </c>
      <c r="G22" s="26"/>
      <c r="H22" s="28">
        <v>60.76</v>
      </c>
      <c r="I22" s="28">
        <f t="shared" si="1"/>
        <v>5772.2</v>
      </c>
    </row>
    <row r="23" spans="2:9" x14ac:dyDescent="0.25">
      <c r="B23" s="18" t="s">
        <v>209</v>
      </c>
      <c r="C23" s="25" t="s">
        <v>158</v>
      </c>
      <c r="D23" s="26">
        <v>0</v>
      </c>
      <c r="E23" s="21"/>
      <c r="F23" s="26">
        <v>0</v>
      </c>
      <c r="G23" s="26"/>
      <c r="H23" s="28">
        <v>550</v>
      </c>
      <c r="I23" s="28">
        <f>+F23*H23</f>
        <v>0</v>
      </c>
    </row>
    <row r="24" spans="2:9" x14ac:dyDescent="0.25">
      <c r="B24" s="18" t="s">
        <v>22</v>
      </c>
      <c r="C24" s="25" t="s">
        <v>171</v>
      </c>
      <c r="D24" s="26">
        <v>0</v>
      </c>
      <c r="E24" s="21"/>
      <c r="F24" s="26">
        <f t="shared" si="0"/>
        <v>0</v>
      </c>
      <c r="G24" s="26"/>
      <c r="H24" s="28">
        <v>998.99</v>
      </c>
      <c r="I24" s="28">
        <f t="shared" si="1"/>
        <v>0</v>
      </c>
    </row>
    <row r="25" spans="2:9" x14ac:dyDescent="0.25">
      <c r="B25" s="18" t="s">
        <v>23</v>
      </c>
      <c r="C25" s="25" t="s">
        <v>171</v>
      </c>
      <c r="D25" s="26">
        <v>82.9</v>
      </c>
      <c r="E25" s="21"/>
      <c r="F25" s="26">
        <v>80</v>
      </c>
      <c r="G25" s="26"/>
      <c r="H25" s="28">
        <v>70.2</v>
      </c>
      <c r="I25" s="28">
        <f t="shared" si="1"/>
        <v>5616</v>
      </c>
    </row>
    <row r="26" spans="2:9" x14ac:dyDescent="0.25">
      <c r="B26" s="18" t="s">
        <v>24</v>
      </c>
      <c r="C26" s="25" t="s">
        <v>175</v>
      </c>
      <c r="D26" s="26">
        <v>12</v>
      </c>
      <c r="E26" s="21"/>
      <c r="F26" s="26">
        <v>10</v>
      </c>
      <c r="G26" s="26"/>
      <c r="H26" s="28">
        <v>70.2</v>
      </c>
      <c r="I26" s="28">
        <f t="shared" si="1"/>
        <v>702</v>
      </c>
    </row>
    <row r="27" spans="2:9" x14ac:dyDescent="0.25">
      <c r="B27" s="18" t="s">
        <v>56</v>
      </c>
      <c r="C27" s="25" t="s">
        <v>158</v>
      </c>
      <c r="D27" s="26">
        <v>80</v>
      </c>
      <c r="E27" s="21"/>
      <c r="F27" s="26">
        <v>76</v>
      </c>
      <c r="G27" s="26"/>
      <c r="H27" s="28">
        <v>118.51</v>
      </c>
      <c r="I27" s="28">
        <f t="shared" si="1"/>
        <v>9006.76</v>
      </c>
    </row>
    <row r="28" spans="2:9" x14ac:dyDescent="0.25">
      <c r="B28" s="18" t="s">
        <v>57</v>
      </c>
      <c r="C28" s="25" t="s">
        <v>158</v>
      </c>
      <c r="D28" s="26">
        <v>16</v>
      </c>
      <c r="E28" s="21"/>
      <c r="F28" s="26">
        <f t="shared" si="0"/>
        <v>16</v>
      </c>
      <c r="G28" s="26"/>
      <c r="H28" s="28">
        <v>142.63</v>
      </c>
      <c r="I28" s="28">
        <f t="shared" si="1"/>
        <v>2282.08</v>
      </c>
    </row>
    <row r="29" spans="2:9" x14ac:dyDescent="0.25">
      <c r="B29" s="18" t="s">
        <v>25</v>
      </c>
      <c r="C29" s="25" t="s">
        <v>158</v>
      </c>
      <c r="D29" s="26">
        <v>32</v>
      </c>
      <c r="E29" s="21"/>
      <c r="F29" s="26">
        <v>27</v>
      </c>
      <c r="G29" s="26"/>
      <c r="H29" s="28">
        <v>40.5</v>
      </c>
      <c r="I29" s="28">
        <f t="shared" si="1"/>
        <v>1093.5</v>
      </c>
    </row>
    <row r="30" spans="2:9" x14ac:dyDescent="0.25">
      <c r="B30" s="18" t="s">
        <v>58</v>
      </c>
      <c r="C30" s="25" t="s">
        <v>158</v>
      </c>
      <c r="D30" s="26">
        <v>23</v>
      </c>
      <c r="E30" s="21"/>
      <c r="F30" s="26">
        <f t="shared" si="0"/>
        <v>23</v>
      </c>
      <c r="G30" s="26"/>
      <c r="H30" s="28">
        <v>499.51</v>
      </c>
      <c r="I30" s="28">
        <f t="shared" si="1"/>
        <v>11488.73</v>
      </c>
    </row>
    <row r="31" spans="2:9" x14ac:dyDescent="0.25">
      <c r="B31" s="18" t="s">
        <v>59</v>
      </c>
      <c r="C31" s="25" t="s">
        <v>158</v>
      </c>
      <c r="D31" s="26">
        <v>0</v>
      </c>
      <c r="E31" s="21"/>
      <c r="F31" s="26">
        <v>0</v>
      </c>
      <c r="G31" s="26"/>
      <c r="H31" s="28"/>
      <c r="I31" s="28">
        <f t="shared" si="1"/>
        <v>0</v>
      </c>
    </row>
    <row r="32" spans="2:9" x14ac:dyDescent="0.25">
      <c r="B32" s="18" t="s">
        <v>26</v>
      </c>
      <c r="C32" s="25" t="s">
        <v>158</v>
      </c>
      <c r="D32" s="26">
        <v>58</v>
      </c>
      <c r="E32" s="21"/>
      <c r="F32" s="26">
        <v>53</v>
      </c>
      <c r="G32" s="26"/>
      <c r="H32" s="28">
        <v>26</v>
      </c>
      <c r="I32" s="28">
        <f t="shared" si="1"/>
        <v>1378</v>
      </c>
    </row>
    <row r="33" spans="2:9" x14ac:dyDescent="0.25">
      <c r="B33" s="18" t="s">
        <v>27</v>
      </c>
      <c r="C33" s="25" t="s">
        <v>158</v>
      </c>
      <c r="D33" s="26">
        <v>94</v>
      </c>
      <c r="E33" s="21"/>
      <c r="F33" s="26">
        <v>92</v>
      </c>
      <c r="G33" s="26"/>
      <c r="H33" s="28">
        <v>4.24</v>
      </c>
      <c r="I33" s="28">
        <f t="shared" si="1"/>
        <v>390.08000000000004</v>
      </c>
    </row>
    <row r="34" spans="2:9" x14ac:dyDescent="0.25">
      <c r="B34" s="18" t="s">
        <v>198</v>
      </c>
      <c r="C34" s="25" t="s">
        <v>158</v>
      </c>
      <c r="D34" s="26">
        <v>94</v>
      </c>
      <c r="E34" s="21"/>
      <c r="F34" s="26">
        <f t="shared" si="0"/>
        <v>94</v>
      </c>
      <c r="G34" s="26"/>
      <c r="H34" s="28">
        <v>72.709999999999994</v>
      </c>
      <c r="I34" s="28">
        <f t="shared" si="1"/>
        <v>6834.74</v>
      </c>
    </row>
    <row r="35" spans="2:9" x14ac:dyDescent="0.25">
      <c r="B35" s="18" t="s">
        <v>28</v>
      </c>
      <c r="C35" s="25" t="s">
        <v>158</v>
      </c>
      <c r="D35" s="26">
        <v>5</v>
      </c>
      <c r="E35" s="21"/>
      <c r="F35" s="26">
        <f t="shared" si="0"/>
        <v>5</v>
      </c>
      <c r="G35" s="26"/>
      <c r="H35" s="28">
        <v>1800</v>
      </c>
      <c r="I35" s="51">
        <f>+H35*F35</f>
        <v>9000</v>
      </c>
    </row>
    <row r="36" spans="2:9" x14ac:dyDescent="0.25">
      <c r="B36" s="18" t="s">
        <v>199</v>
      </c>
      <c r="C36" s="25" t="s">
        <v>158</v>
      </c>
      <c r="D36" s="26">
        <v>0</v>
      </c>
      <c r="E36" s="21"/>
      <c r="F36" s="26">
        <v>0</v>
      </c>
      <c r="G36" s="26"/>
      <c r="H36" s="28">
        <v>233.05</v>
      </c>
      <c r="I36" s="28">
        <f>+F36*H36</f>
        <v>0</v>
      </c>
    </row>
    <row r="37" spans="2:9" x14ac:dyDescent="0.25">
      <c r="B37" s="18" t="s">
        <v>29</v>
      </c>
      <c r="C37" s="25" t="s">
        <v>158</v>
      </c>
      <c r="D37" s="26">
        <v>23</v>
      </c>
      <c r="E37" s="21"/>
      <c r="F37" s="26">
        <v>16</v>
      </c>
      <c r="G37" s="26"/>
      <c r="H37" s="28">
        <v>350.46</v>
      </c>
      <c r="I37" s="28">
        <f t="shared" si="1"/>
        <v>5607.36</v>
      </c>
    </row>
    <row r="38" spans="2:9" x14ac:dyDescent="0.25">
      <c r="B38" s="18" t="s">
        <v>33</v>
      </c>
      <c r="C38" s="25" t="s">
        <v>158</v>
      </c>
      <c r="D38" s="26">
        <v>3</v>
      </c>
      <c r="E38" s="21"/>
      <c r="F38" s="26">
        <f t="shared" si="0"/>
        <v>3</v>
      </c>
      <c r="G38" s="26"/>
      <c r="H38" s="28">
        <v>1600</v>
      </c>
      <c r="I38" s="28">
        <f t="shared" si="1"/>
        <v>4800</v>
      </c>
    </row>
    <row r="39" spans="2:9" x14ac:dyDescent="0.25">
      <c r="B39" s="18" t="s">
        <v>41</v>
      </c>
      <c r="C39" s="25" t="s">
        <v>158</v>
      </c>
      <c r="D39" s="26">
        <v>400</v>
      </c>
      <c r="E39" s="21">
        <v>3000</v>
      </c>
      <c r="F39" s="26">
        <f t="shared" si="0"/>
        <v>3400</v>
      </c>
      <c r="G39" s="26"/>
      <c r="H39" s="28">
        <v>4.5999999999999996</v>
      </c>
      <c r="I39" s="28">
        <f t="shared" si="1"/>
        <v>15639.999999999998</v>
      </c>
    </row>
    <row r="40" spans="2:9" x14ac:dyDescent="0.25">
      <c r="B40" s="18" t="s">
        <v>46</v>
      </c>
      <c r="C40" s="25" t="s">
        <v>158</v>
      </c>
      <c r="D40" s="26">
        <v>135</v>
      </c>
      <c r="E40" s="21"/>
      <c r="F40" s="26">
        <f t="shared" si="0"/>
        <v>135</v>
      </c>
      <c r="G40" s="26"/>
      <c r="H40" s="28">
        <v>140</v>
      </c>
      <c r="I40" s="28">
        <f t="shared" si="1"/>
        <v>18900</v>
      </c>
    </row>
    <row r="41" spans="2:9" x14ac:dyDescent="0.25">
      <c r="B41" s="18" t="s">
        <v>47</v>
      </c>
      <c r="C41" s="25" t="s">
        <v>158</v>
      </c>
      <c r="D41" s="26">
        <v>5</v>
      </c>
      <c r="E41" s="21"/>
      <c r="F41" s="26">
        <f t="shared" si="0"/>
        <v>5</v>
      </c>
      <c r="G41" s="26"/>
      <c r="H41" s="28">
        <v>1000</v>
      </c>
      <c r="I41" s="28">
        <f t="shared" si="1"/>
        <v>5000</v>
      </c>
    </row>
    <row r="42" spans="2:9" x14ac:dyDescent="0.25">
      <c r="B42" s="18" t="s">
        <v>48</v>
      </c>
      <c r="C42" s="25" t="s">
        <v>158</v>
      </c>
      <c r="D42" s="26">
        <v>102</v>
      </c>
      <c r="E42" s="21"/>
      <c r="F42" s="26">
        <f t="shared" si="0"/>
        <v>102</v>
      </c>
      <c r="G42" s="26"/>
      <c r="H42" s="28">
        <v>169</v>
      </c>
      <c r="I42" s="28">
        <f t="shared" si="1"/>
        <v>17238</v>
      </c>
    </row>
    <row r="43" spans="2:9" x14ac:dyDescent="0.25">
      <c r="B43" s="18" t="s">
        <v>173</v>
      </c>
      <c r="C43" s="25" t="s">
        <v>171</v>
      </c>
      <c r="D43" s="26">
        <v>101.5</v>
      </c>
      <c r="E43" s="21"/>
      <c r="F43" s="26">
        <v>100.2</v>
      </c>
      <c r="G43" s="26"/>
      <c r="H43" s="28">
        <v>388.83</v>
      </c>
      <c r="I43" s="28">
        <f t="shared" si="1"/>
        <v>38960.765999999996</v>
      </c>
    </row>
    <row r="44" spans="2:9" x14ac:dyDescent="0.25">
      <c r="B44" s="18" t="s">
        <v>60</v>
      </c>
      <c r="C44" s="25" t="s">
        <v>172</v>
      </c>
      <c r="D44" s="26">
        <v>102.1</v>
      </c>
      <c r="E44" s="21"/>
      <c r="F44" s="26">
        <v>101.9</v>
      </c>
      <c r="G44" s="26"/>
      <c r="H44" s="28">
        <v>171.1</v>
      </c>
      <c r="I44" s="28">
        <f t="shared" si="1"/>
        <v>17435.09</v>
      </c>
    </row>
    <row r="45" spans="2:9" x14ac:dyDescent="0.25">
      <c r="B45" s="18" t="s">
        <v>61</v>
      </c>
      <c r="C45" s="25" t="s">
        <v>171</v>
      </c>
      <c r="D45" s="26">
        <v>64.8</v>
      </c>
      <c r="E45" s="21"/>
      <c r="F45" s="26">
        <v>63.6</v>
      </c>
      <c r="G45" s="26"/>
      <c r="H45" s="28">
        <v>388.83</v>
      </c>
      <c r="I45" s="28">
        <f t="shared" si="1"/>
        <v>24729.588</v>
      </c>
    </row>
    <row r="46" spans="2:9" x14ac:dyDescent="0.25">
      <c r="B46" s="18" t="s">
        <v>62</v>
      </c>
      <c r="C46" s="25" t="s">
        <v>172</v>
      </c>
      <c r="D46" s="26">
        <v>99.8</v>
      </c>
      <c r="E46" s="21"/>
      <c r="F46" s="26">
        <f t="shared" si="0"/>
        <v>99.8</v>
      </c>
      <c r="G46" s="26"/>
      <c r="H46" s="28">
        <v>388.83</v>
      </c>
      <c r="I46" s="28">
        <f t="shared" si="1"/>
        <v>38805.233999999997</v>
      </c>
    </row>
    <row r="47" spans="2:9" x14ac:dyDescent="0.25">
      <c r="B47" s="18" t="s">
        <v>63</v>
      </c>
      <c r="C47" s="26" t="s">
        <v>158</v>
      </c>
      <c r="D47" s="26">
        <v>102</v>
      </c>
      <c r="E47" s="21"/>
      <c r="F47" s="26">
        <v>100</v>
      </c>
      <c r="G47" s="26"/>
      <c r="H47" s="28">
        <v>627.6</v>
      </c>
      <c r="I47" s="28">
        <f t="shared" si="1"/>
        <v>62760</v>
      </c>
    </row>
    <row r="48" spans="2:9" x14ac:dyDescent="0.25">
      <c r="B48" s="18" t="s">
        <v>64</v>
      </c>
      <c r="C48" s="26" t="s">
        <v>158</v>
      </c>
      <c r="D48" s="26">
        <v>93</v>
      </c>
      <c r="E48" s="21"/>
      <c r="F48" s="26">
        <v>92</v>
      </c>
      <c r="G48" s="26"/>
      <c r="H48" s="28">
        <v>627.6</v>
      </c>
      <c r="I48" s="28">
        <f t="shared" si="1"/>
        <v>57739.200000000004</v>
      </c>
    </row>
    <row r="49" spans="2:9" x14ac:dyDescent="0.25">
      <c r="B49" s="18" t="s">
        <v>65</v>
      </c>
      <c r="C49" s="26" t="s">
        <v>158</v>
      </c>
      <c r="D49" s="26">
        <v>88</v>
      </c>
      <c r="E49" s="21"/>
      <c r="F49" s="26">
        <v>83</v>
      </c>
      <c r="G49" s="26"/>
      <c r="H49" s="28">
        <v>627.6</v>
      </c>
      <c r="I49" s="28">
        <f t="shared" si="1"/>
        <v>52090.8</v>
      </c>
    </row>
    <row r="50" spans="2:9" x14ac:dyDescent="0.25">
      <c r="B50" s="18" t="s">
        <v>66</v>
      </c>
      <c r="C50" s="26" t="s">
        <v>158</v>
      </c>
      <c r="D50" s="26">
        <v>98</v>
      </c>
      <c r="E50" s="21"/>
      <c r="F50" s="26">
        <v>97</v>
      </c>
      <c r="G50" s="26"/>
      <c r="H50" s="28">
        <v>627.6</v>
      </c>
      <c r="I50" s="28">
        <f t="shared" si="1"/>
        <v>60877.200000000004</v>
      </c>
    </row>
    <row r="51" spans="2:9" x14ac:dyDescent="0.25">
      <c r="B51" s="18" t="s">
        <v>67</v>
      </c>
      <c r="C51" s="26" t="s">
        <v>158</v>
      </c>
      <c r="D51" s="26">
        <v>34</v>
      </c>
      <c r="E51" s="21"/>
      <c r="F51" s="26">
        <v>32</v>
      </c>
      <c r="G51" s="26"/>
      <c r="H51" s="28">
        <v>153.4</v>
      </c>
      <c r="I51" s="28">
        <f t="shared" si="1"/>
        <v>4908.8</v>
      </c>
    </row>
    <row r="52" spans="2:9" x14ac:dyDescent="0.25">
      <c r="B52" s="18" t="s">
        <v>68</v>
      </c>
      <c r="C52" s="26" t="s">
        <v>158</v>
      </c>
      <c r="D52" s="26">
        <v>28</v>
      </c>
      <c r="E52" s="21"/>
      <c r="F52" s="26">
        <v>27</v>
      </c>
      <c r="G52" s="26"/>
      <c r="H52" s="28">
        <v>150</v>
      </c>
      <c r="I52" s="28">
        <f t="shared" si="1"/>
        <v>4050</v>
      </c>
    </row>
    <row r="53" spans="2:9" x14ac:dyDescent="0.25">
      <c r="B53" s="18" t="s">
        <v>69</v>
      </c>
      <c r="C53" s="26" t="s">
        <v>170</v>
      </c>
      <c r="D53" s="26">
        <v>48</v>
      </c>
      <c r="E53" s="21">
        <v>526</v>
      </c>
      <c r="F53" s="26">
        <v>372</v>
      </c>
      <c r="G53" s="26"/>
      <c r="H53" s="28">
        <v>612.91999999999996</v>
      </c>
      <c r="I53" s="28">
        <f t="shared" si="1"/>
        <v>228006.24</v>
      </c>
    </row>
    <row r="54" spans="2:9" x14ac:dyDescent="0.25">
      <c r="B54" s="18" t="s">
        <v>70</v>
      </c>
      <c r="C54" s="26" t="s">
        <v>170</v>
      </c>
      <c r="D54" s="26">
        <v>207</v>
      </c>
      <c r="E54" s="21"/>
      <c r="F54" s="26">
        <v>205</v>
      </c>
      <c r="G54" s="26"/>
      <c r="H54" s="28">
        <v>422.15</v>
      </c>
      <c r="I54" s="28">
        <f t="shared" si="1"/>
        <v>86540.75</v>
      </c>
    </row>
    <row r="55" spans="2:9" x14ac:dyDescent="0.25">
      <c r="B55" s="18" t="s">
        <v>181</v>
      </c>
      <c r="C55" s="26" t="s">
        <v>158</v>
      </c>
      <c r="D55" s="26">
        <v>90</v>
      </c>
      <c r="E55" s="21"/>
      <c r="F55" s="26">
        <f t="shared" si="0"/>
        <v>90</v>
      </c>
      <c r="G55" s="26"/>
      <c r="H55" s="28">
        <v>55.08</v>
      </c>
      <c r="I55" s="28">
        <f t="shared" si="1"/>
        <v>4957.2</v>
      </c>
    </row>
    <row r="56" spans="2:9" x14ac:dyDescent="0.25">
      <c r="B56" s="18" t="s">
        <v>71</v>
      </c>
      <c r="C56" s="26" t="s">
        <v>169</v>
      </c>
      <c r="D56" s="26">
        <v>9.1999999999999993</v>
      </c>
      <c r="E56" s="21"/>
      <c r="F56" s="26">
        <v>8.9</v>
      </c>
      <c r="G56" s="26"/>
      <c r="H56" s="28">
        <v>163.56</v>
      </c>
      <c r="I56" s="28">
        <f t="shared" si="1"/>
        <v>1455.684</v>
      </c>
    </row>
    <row r="57" spans="2:9" x14ac:dyDescent="0.25">
      <c r="B57" s="18" t="s">
        <v>72</v>
      </c>
      <c r="C57" s="26" t="s">
        <v>158</v>
      </c>
      <c r="D57" s="26">
        <v>23</v>
      </c>
      <c r="E57" s="21"/>
      <c r="F57" s="26">
        <v>19</v>
      </c>
      <c r="G57" s="26"/>
      <c r="H57" s="28">
        <v>1500</v>
      </c>
      <c r="I57" s="28">
        <f t="shared" si="1"/>
        <v>28500</v>
      </c>
    </row>
    <row r="58" spans="2:9" x14ac:dyDescent="0.25">
      <c r="B58" s="18" t="s">
        <v>205</v>
      </c>
      <c r="C58" s="26" t="s">
        <v>206</v>
      </c>
      <c r="D58" s="26">
        <v>0</v>
      </c>
      <c r="E58" s="21"/>
      <c r="F58" s="26">
        <v>0</v>
      </c>
      <c r="G58" s="26"/>
      <c r="H58" s="28">
        <v>46.61</v>
      </c>
      <c r="I58" s="28">
        <f>+F58*H58</f>
        <v>0</v>
      </c>
    </row>
    <row r="59" spans="2:9" ht="25.5" x14ac:dyDescent="0.25">
      <c r="B59" s="23" t="s">
        <v>208</v>
      </c>
      <c r="C59" s="26" t="s">
        <v>169</v>
      </c>
      <c r="D59" s="26">
        <v>83</v>
      </c>
      <c r="E59" s="21"/>
      <c r="F59" s="26">
        <v>83</v>
      </c>
      <c r="G59" s="26"/>
      <c r="H59" s="28">
        <v>214.41</v>
      </c>
      <c r="I59" s="28">
        <f>+F59*H59</f>
        <v>17796.03</v>
      </c>
    </row>
    <row r="60" spans="2:9" x14ac:dyDescent="0.25">
      <c r="B60" s="18" t="s">
        <v>207</v>
      </c>
      <c r="C60" s="26" t="s">
        <v>158</v>
      </c>
      <c r="D60" s="26">
        <v>0</v>
      </c>
      <c r="E60" s="21"/>
      <c r="F60" s="26">
        <v>0</v>
      </c>
      <c r="G60" s="26"/>
      <c r="H60" s="28">
        <v>46.61</v>
      </c>
      <c r="I60" s="28">
        <f>+H60*F60</f>
        <v>0</v>
      </c>
    </row>
    <row r="61" spans="2:9" x14ac:dyDescent="0.25">
      <c r="B61" s="18" t="s">
        <v>73</v>
      </c>
      <c r="C61" s="26" t="s">
        <v>158</v>
      </c>
      <c r="D61" s="26">
        <v>32</v>
      </c>
      <c r="E61" s="21"/>
      <c r="F61" s="26">
        <v>24</v>
      </c>
      <c r="G61" s="26"/>
      <c r="H61" s="28">
        <v>1490</v>
      </c>
      <c r="I61" s="28">
        <f t="shared" si="1"/>
        <v>35760</v>
      </c>
    </row>
    <row r="62" spans="2:9" x14ac:dyDescent="0.25">
      <c r="B62" s="18" t="s">
        <v>194</v>
      </c>
      <c r="C62" s="26" t="s">
        <v>168</v>
      </c>
      <c r="D62" s="26">
        <v>45</v>
      </c>
      <c r="E62" s="21"/>
      <c r="F62" s="26">
        <v>45</v>
      </c>
      <c r="G62" s="26"/>
      <c r="H62" s="28">
        <v>139.80000000000001</v>
      </c>
      <c r="I62" s="28">
        <f>+H62*F62</f>
        <v>6291.0000000000009</v>
      </c>
    </row>
    <row r="63" spans="2:9" x14ac:dyDescent="0.25">
      <c r="B63" s="18" t="s">
        <v>74</v>
      </c>
      <c r="C63" s="26" t="s">
        <v>169</v>
      </c>
      <c r="D63" s="26">
        <v>136</v>
      </c>
      <c r="E63" s="21"/>
      <c r="F63" s="26">
        <v>115</v>
      </c>
      <c r="G63" s="26"/>
      <c r="H63" s="28">
        <v>165.2</v>
      </c>
      <c r="I63" s="28">
        <f t="shared" si="1"/>
        <v>18998</v>
      </c>
    </row>
    <row r="64" spans="2:9" x14ac:dyDescent="0.25">
      <c r="B64" s="18" t="s">
        <v>202</v>
      </c>
      <c r="C64" s="26" t="s">
        <v>158</v>
      </c>
      <c r="D64" s="26">
        <v>14</v>
      </c>
      <c r="E64" s="21"/>
      <c r="F64" s="26">
        <v>13</v>
      </c>
      <c r="G64" s="26"/>
      <c r="H64" s="28">
        <v>461.44</v>
      </c>
      <c r="I64" s="28">
        <f>+F64*H64</f>
        <v>5998.72</v>
      </c>
    </row>
    <row r="65" spans="2:9" x14ac:dyDescent="0.25">
      <c r="B65" s="18" t="s">
        <v>75</v>
      </c>
      <c r="C65" s="26" t="s">
        <v>158</v>
      </c>
      <c r="D65" s="26">
        <v>0</v>
      </c>
      <c r="E65" s="21"/>
      <c r="F65" s="26">
        <v>0</v>
      </c>
      <c r="G65" s="26"/>
      <c r="H65" s="28">
        <v>0</v>
      </c>
      <c r="I65" s="28">
        <f t="shared" si="1"/>
        <v>0</v>
      </c>
    </row>
    <row r="66" spans="2:9" x14ac:dyDescent="0.25">
      <c r="B66" s="18" t="s">
        <v>201</v>
      </c>
      <c r="C66" s="26" t="s">
        <v>168</v>
      </c>
      <c r="D66" s="26">
        <v>185</v>
      </c>
      <c r="E66" s="21"/>
      <c r="F66" s="26">
        <v>172</v>
      </c>
      <c r="G66" s="26"/>
      <c r="H66" s="28">
        <v>785</v>
      </c>
      <c r="I66" s="28">
        <f t="shared" si="1"/>
        <v>135020</v>
      </c>
    </row>
    <row r="67" spans="2:9" x14ac:dyDescent="0.25">
      <c r="B67" s="18" t="s">
        <v>184</v>
      </c>
      <c r="C67" s="26" t="s">
        <v>158</v>
      </c>
      <c r="D67" s="26">
        <v>168</v>
      </c>
      <c r="E67" s="21"/>
      <c r="F67" s="26">
        <v>166</v>
      </c>
      <c r="G67" s="26"/>
      <c r="H67" s="28">
        <v>382.32</v>
      </c>
      <c r="I67" s="28">
        <f>F67*H67</f>
        <v>63465.119999999995</v>
      </c>
    </row>
    <row r="68" spans="2:9" x14ac:dyDescent="0.25">
      <c r="B68" s="18" t="s">
        <v>185</v>
      </c>
      <c r="C68" s="26" t="s">
        <v>168</v>
      </c>
      <c r="D68" s="26">
        <v>39.5</v>
      </c>
      <c r="E68" s="21"/>
      <c r="F68" s="26">
        <v>39.5</v>
      </c>
      <c r="G68" s="26"/>
      <c r="H68" s="28">
        <v>565</v>
      </c>
      <c r="I68" s="28">
        <f>+H68*F68</f>
        <v>22317.5</v>
      </c>
    </row>
    <row r="69" spans="2:9" x14ac:dyDescent="0.25">
      <c r="B69" s="18" t="s">
        <v>186</v>
      </c>
      <c r="C69" s="26" t="s">
        <v>168</v>
      </c>
      <c r="D69" s="26">
        <v>29</v>
      </c>
      <c r="E69" s="21"/>
      <c r="F69" s="26">
        <v>29</v>
      </c>
      <c r="G69" s="26"/>
      <c r="H69" s="28">
        <v>565</v>
      </c>
      <c r="I69" s="28">
        <f t="shared" ref="I69" si="2">+H69*F69</f>
        <v>16385</v>
      </c>
    </row>
    <row r="70" spans="2:9" x14ac:dyDescent="0.25">
      <c r="B70" s="18" t="s">
        <v>154</v>
      </c>
      <c r="C70" s="26" t="s">
        <v>168</v>
      </c>
      <c r="D70" s="26">
        <v>16</v>
      </c>
      <c r="E70" s="21"/>
      <c r="F70" s="26">
        <v>16</v>
      </c>
      <c r="G70" s="26"/>
      <c r="H70" s="28">
        <v>565</v>
      </c>
      <c r="I70" s="28">
        <f t="shared" ref="I70" si="3">+H70*F70</f>
        <v>9040</v>
      </c>
    </row>
    <row r="71" spans="2:9" x14ac:dyDescent="0.25">
      <c r="B71" s="18" t="s">
        <v>76</v>
      </c>
      <c r="C71" s="26" t="s">
        <v>158</v>
      </c>
      <c r="D71" s="26">
        <v>215</v>
      </c>
      <c r="E71" s="21"/>
      <c r="F71" s="26">
        <f t="shared" si="0"/>
        <v>215</v>
      </c>
      <c r="G71" s="26"/>
      <c r="H71" s="28">
        <v>5</v>
      </c>
      <c r="I71" s="28">
        <f t="shared" si="1"/>
        <v>1075</v>
      </c>
    </row>
    <row r="72" spans="2:9" x14ac:dyDescent="0.25">
      <c r="B72" s="18" t="s">
        <v>77</v>
      </c>
      <c r="C72" s="26" t="s">
        <v>158</v>
      </c>
      <c r="D72" s="26">
        <v>218</v>
      </c>
      <c r="E72" s="21"/>
      <c r="F72" s="26">
        <f t="shared" si="0"/>
        <v>218</v>
      </c>
      <c r="G72" s="26"/>
      <c r="H72" s="28">
        <v>8.0500000000000007</v>
      </c>
      <c r="I72" s="28">
        <f t="shared" si="1"/>
        <v>1754.9</v>
      </c>
    </row>
    <row r="73" spans="2:9" x14ac:dyDescent="0.25">
      <c r="B73" s="18" t="s">
        <v>78</v>
      </c>
      <c r="C73" s="26" t="s">
        <v>158</v>
      </c>
      <c r="D73" s="26">
        <v>4</v>
      </c>
      <c r="E73" s="21"/>
      <c r="F73" s="26">
        <f t="shared" si="0"/>
        <v>4</v>
      </c>
      <c r="G73" s="26"/>
      <c r="H73" s="28">
        <v>80</v>
      </c>
      <c r="I73" s="28">
        <f t="shared" si="1"/>
        <v>320</v>
      </c>
    </row>
    <row r="74" spans="2:9" x14ac:dyDescent="0.25">
      <c r="B74" s="21" t="s">
        <v>176</v>
      </c>
      <c r="C74" s="21"/>
      <c r="D74" s="21"/>
      <c r="E74" s="21"/>
      <c r="F74" s="21"/>
      <c r="G74" s="21"/>
      <c r="H74" s="21"/>
      <c r="I74" s="28">
        <f>SUM(I13:I73)</f>
        <v>1279872.642</v>
      </c>
    </row>
    <row r="75" spans="2:9" x14ac:dyDescent="0.25">
      <c r="C75" s="33"/>
      <c r="D75" s="32"/>
      <c r="E75" s="32"/>
      <c r="F75" s="32"/>
      <c r="G75" s="32"/>
      <c r="H75" s="32"/>
      <c r="I75" s="39"/>
    </row>
    <row r="76" spans="2:9" x14ac:dyDescent="0.25">
      <c r="B76" s="34" t="s">
        <v>187</v>
      </c>
      <c r="C76" s="33"/>
      <c r="D76" s="32"/>
      <c r="E76" s="32"/>
      <c r="F76" s="32"/>
      <c r="G76" s="32"/>
      <c r="H76" s="32" t="s">
        <v>188</v>
      </c>
      <c r="I76" s="39"/>
    </row>
    <row r="77" spans="2:9" x14ac:dyDescent="0.25">
      <c r="B77" s="37" t="s">
        <v>189</v>
      </c>
      <c r="C77" s="33"/>
      <c r="D77" s="32"/>
      <c r="E77" s="32"/>
      <c r="F77" s="32"/>
      <c r="G77" s="42"/>
      <c r="H77" s="42" t="s">
        <v>190</v>
      </c>
      <c r="I77" s="43"/>
    </row>
    <row r="78" spans="2:9" x14ac:dyDescent="0.25">
      <c r="B78" s="33"/>
      <c r="C78" s="36" t="s">
        <v>215</v>
      </c>
      <c r="D78" s="36"/>
      <c r="E78" s="34"/>
      <c r="F78" s="36"/>
      <c r="G78" s="34"/>
      <c r="H78" s="32"/>
      <c r="I78" s="39"/>
    </row>
    <row r="79" spans="2:9" x14ac:dyDescent="0.25">
      <c r="B79" s="33"/>
      <c r="C79" s="37" t="s">
        <v>191</v>
      </c>
      <c r="D79" s="37"/>
      <c r="E79" s="37"/>
      <c r="F79" s="34"/>
      <c r="G79" s="34"/>
      <c r="H79" s="32"/>
      <c r="I79" s="39"/>
    </row>
    <row r="80" spans="2:9" ht="15.75" x14ac:dyDescent="0.25">
      <c r="B80" s="61"/>
      <c r="C80" s="61"/>
      <c r="D80" s="35"/>
      <c r="E80" s="34"/>
      <c r="F80" s="34"/>
      <c r="G80" s="34"/>
      <c r="H80" s="32"/>
      <c r="I80" s="39"/>
    </row>
    <row r="81" spans="2:9" x14ac:dyDescent="0.25">
      <c r="B81" s="40"/>
      <c r="C81" s="40"/>
      <c r="D81" s="33"/>
      <c r="E81" s="32"/>
      <c r="F81" s="32"/>
      <c r="G81" s="32"/>
      <c r="H81" s="32"/>
      <c r="I81" s="39"/>
    </row>
  </sheetData>
  <mergeCells count="6">
    <mergeCell ref="B80:C80"/>
    <mergeCell ref="G6:H6"/>
    <mergeCell ref="I6:I9"/>
    <mergeCell ref="B11:B12"/>
    <mergeCell ref="C11:C12"/>
    <mergeCell ref="E11:E12"/>
  </mergeCells>
  <pageMargins left="0.23622047244094491" right="0.23622047244094491" top="5.2083333333333336E-2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5:L86"/>
  <sheetViews>
    <sheetView topLeftCell="A31" zoomScale="180" zoomScaleNormal="180" workbookViewId="0">
      <selection activeCell="G8" sqref="G8"/>
    </sheetView>
  </sheetViews>
  <sheetFormatPr baseColWidth="10" defaultRowHeight="15" x14ac:dyDescent="0.25"/>
  <cols>
    <col min="1" max="1" width="6" customWidth="1"/>
    <col min="2" max="2" width="27.140625" customWidth="1"/>
    <col min="3" max="3" width="12.5703125" customWidth="1"/>
    <col min="4" max="4" width="10.140625" customWidth="1"/>
    <col min="5" max="5" width="8.140625" customWidth="1"/>
    <col min="6" max="6" width="10.85546875" customWidth="1"/>
    <col min="8" max="8" width="11.85546875" customWidth="1"/>
    <col min="9" max="9" width="18.140625" customWidth="1"/>
    <col min="12" max="12" width="15" bestFit="1" customWidth="1"/>
  </cols>
  <sheetData>
    <row r="5" spans="1:9" ht="15.75" thickBot="1" x14ac:dyDescent="0.3"/>
    <row r="6" spans="1:9" ht="19.5" thickBot="1" x14ac:dyDescent="0.3">
      <c r="B6" s="1" t="s">
        <v>79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2" t="str">
        <f>+'INVENTARIO MAT. OFICINA '!G6:H6</f>
        <v>(01-10-2024)- (31-10-2024)</v>
      </c>
      <c r="H7" s="62"/>
      <c r="I7" s="63"/>
    </row>
    <row r="8" spans="1:9" x14ac:dyDescent="0.25">
      <c r="A8" s="20"/>
      <c r="B8" s="19" t="s">
        <v>193</v>
      </c>
      <c r="C8" s="8"/>
      <c r="D8" s="8"/>
      <c r="E8" s="8"/>
      <c r="F8" s="8"/>
      <c r="G8" s="8"/>
      <c r="H8" s="8"/>
      <c r="I8" s="63"/>
    </row>
    <row r="9" spans="1:9" x14ac:dyDescent="0.25">
      <c r="B9" s="9" t="s">
        <v>192</v>
      </c>
      <c r="C9" s="8"/>
      <c r="D9" s="8"/>
      <c r="E9" s="8"/>
      <c r="F9" s="8"/>
      <c r="G9" s="10"/>
      <c r="H9" s="44"/>
      <c r="I9" s="63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44" t="str">
        <f>+'INVENTARIO MAT. OFICINA '!F9</f>
        <v>OCTUMBRE</v>
      </c>
      <c r="G10" s="8" t="s">
        <v>4</v>
      </c>
      <c r="H10" s="8"/>
      <c r="I10" s="63"/>
    </row>
    <row r="11" spans="1:9" x14ac:dyDescent="0.25">
      <c r="B11" s="11"/>
      <c r="C11" s="12"/>
      <c r="D11" s="13"/>
      <c r="E11" s="13"/>
      <c r="F11" s="14"/>
      <c r="G11" s="13"/>
      <c r="H11" s="13"/>
      <c r="I11" s="49" t="s">
        <v>6</v>
      </c>
    </row>
    <row r="12" spans="1:9" ht="25.5" x14ac:dyDescent="0.25">
      <c r="B12" s="66" t="s">
        <v>7</v>
      </c>
      <c r="C12" s="67" t="s">
        <v>8</v>
      </c>
      <c r="D12" s="15" t="s">
        <v>9</v>
      </c>
      <c r="E12" s="67" t="s">
        <v>10</v>
      </c>
      <c r="F12" s="27" t="s">
        <v>11</v>
      </c>
      <c r="G12" s="15" t="s">
        <v>9</v>
      </c>
      <c r="H12" s="15" t="s">
        <v>6</v>
      </c>
      <c r="I12" s="16" t="s">
        <v>5</v>
      </c>
    </row>
    <row r="13" spans="1:9" x14ac:dyDescent="0.25">
      <c r="B13" s="66"/>
      <c r="C13" s="67"/>
      <c r="D13" s="15" t="s">
        <v>178</v>
      </c>
      <c r="E13" s="67"/>
      <c r="F13" s="27"/>
      <c r="G13" s="15" t="s">
        <v>12</v>
      </c>
      <c r="H13" s="15" t="s">
        <v>14</v>
      </c>
      <c r="I13" s="17"/>
    </row>
    <row r="14" spans="1:9" x14ac:dyDescent="0.25">
      <c r="B14" s="18" t="s">
        <v>80</v>
      </c>
      <c r="C14" s="25" t="s">
        <v>165</v>
      </c>
      <c r="D14" s="26">
        <v>12</v>
      </c>
      <c r="E14" s="21"/>
      <c r="F14" s="21"/>
      <c r="G14" s="26">
        <v>12</v>
      </c>
      <c r="H14" s="28">
        <v>240</v>
      </c>
      <c r="I14" s="28">
        <f>+H14*G14</f>
        <v>2880</v>
      </c>
    </row>
    <row r="15" spans="1:9" x14ac:dyDescent="0.25">
      <c r="B15" s="18" t="s">
        <v>223</v>
      </c>
      <c r="C15" s="25" t="s">
        <v>165</v>
      </c>
      <c r="D15" s="26">
        <v>130</v>
      </c>
      <c r="E15" s="21"/>
      <c r="F15" s="21"/>
      <c r="G15" s="26">
        <v>27</v>
      </c>
      <c r="H15" s="28">
        <v>339</v>
      </c>
      <c r="I15" s="28">
        <f>+G15*H15</f>
        <v>9153</v>
      </c>
    </row>
    <row r="16" spans="1:9" x14ac:dyDescent="0.25">
      <c r="B16" s="18" t="s">
        <v>224</v>
      </c>
      <c r="C16" s="25" t="s">
        <v>165</v>
      </c>
      <c r="D16" s="26">
        <v>180</v>
      </c>
      <c r="E16" s="21"/>
      <c r="F16" s="21"/>
      <c r="G16" s="26">
        <v>108</v>
      </c>
      <c r="H16" s="28">
        <v>461</v>
      </c>
      <c r="I16" s="28">
        <f>+G16*H16</f>
        <v>49788</v>
      </c>
    </row>
    <row r="17" spans="2:9" x14ac:dyDescent="0.25">
      <c r="B17" s="18" t="s">
        <v>81</v>
      </c>
      <c r="C17" s="25" t="s">
        <v>165</v>
      </c>
      <c r="D17" s="26">
        <v>0</v>
      </c>
      <c r="E17" s="21"/>
      <c r="F17" s="21"/>
      <c r="G17" s="26">
        <v>0</v>
      </c>
      <c r="H17" s="28">
        <v>247.5</v>
      </c>
      <c r="I17" s="28">
        <f t="shared" ref="I17:I45" si="0">+H17*G17</f>
        <v>0</v>
      </c>
    </row>
    <row r="18" spans="2:9" ht="30" x14ac:dyDescent="0.25">
      <c r="B18" s="18" t="s">
        <v>217</v>
      </c>
      <c r="C18" s="25" t="s">
        <v>165</v>
      </c>
      <c r="D18" s="26">
        <v>37</v>
      </c>
      <c r="E18" s="21"/>
      <c r="F18" s="21"/>
      <c r="G18" s="26">
        <v>32</v>
      </c>
      <c r="H18" s="28">
        <v>840</v>
      </c>
      <c r="I18" s="28">
        <f>+G18*H18</f>
        <v>26880</v>
      </c>
    </row>
    <row r="19" spans="2:9" x14ac:dyDescent="0.25">
      <c r="B19" s="18" t="s">
        <v>82</v>
      </c>
      <c r="C19" s="26" t="s">
        <v>167</v>
      </c>
      <c r="D19" s="26">
        <v>4</v>
      </c>
      <c r="E19" s="21"/>
      <c r="F19" s="21"/>
      <c r="G19" s="26">
        <v>4</v>
      </c>
      <c r="H19" s="28">
        <v>5945</v>
      </c>
      <c r="I19" s="28">
        <f t="shared" si="0"/>
        <v>23780</v>
      </c>
    </row>
    <row r="20" spans="2:9" x14ac:dyDescent="0.25">
      <c r="B20" s="18" t="s">
        <v>218</v>
      </c>
      <c r="C20" s="26" t="s">
        <v>165</v>
      </c>
      <c r="D20" s="26">
        <v>101</v>
      </c>
      <c r="E20" s="21"/>
      <c r="F20" s="21"/>
      <c r="G20" s="26">
        <v>47</v>
      </c>
      <c r="H20" s="28">
        <v>366</v>
      </c>
      <c r="I20" s="28">
        <f>+G20*H20</f>
        <v>17202</v>
      </c>
    </row>
    <row r="21" spans="2:9" x14ac:dyDescent="0.25">
      <c r="B21" s="18" t="s">
        <v>83</v>
      </c>
      <c r="C21" s="25" t="s">
        <v>165</v>
      </c>
      <c r="D21" s="26">
        <v>949</v>
      </c>
      <c r="E21" s="21"/>
      <c r="F21" s="21"/>
      <c r="G21" s="26">
        <v>946</v>
      </c>
      <c r="H21" s="28">
        <v>235</v>
      </c>
      <c r="I21" s="28">
        <f>+G21*H21</f>
        <v>222310</v>
      </c>
    </row>
    <row r="22" spans="2:9" x14ac:dyDescent="0.25">
      <c r="B22" s="18" t="s">
        <v>84</v>
      </c>
      <c r="C22" s="25" t="s">
        <v>165</v>
      </c>
      <c r="D22" s="26">
        <v>60</v>
      </c>
      <c r="E22" s="21"/>
      <c r="F22" s="21"/>
      <c r="G22" s="26">
        <v>60</v>
      </c>
      <c r="H22" s="28">
        <v>345</v>
      </c>
      <c r="I22" s="28">
        <f t="shared" si="0"/>
        <v>20700</v>
      </c>
    </row>
    <row r="23" spans="2:9" x14ac:dyDescent="0.25">
      <c r="B23" s="18" t="s">
        <v>85</v>
      </c>
      <c r="C23" s="25" t="s">
        <v>166</v>
      </c>
      <c r="D23" s="26">
        <v>30</v>
      </c>
      <c r="E23" s="21"/>
      <c r="F23" s="21"/>
      <c r="G23" s="26">
        <v>30</v>
      </c>
      <c r="H23" s="28">
        <v>300</v>
      </c>
      <c r="I23" s="28">
        <f t="shared" si="0"/>
        <v>9000</v>
      </c>
    </row>
    <row r="24" spans="2:9" x14ac:dyDescent="0.25">
      <c r="B24" s="18" t="s">
        <v>86</v>
      </c>
      <c r="C24" s="25" t="s">
        <v>165</v>
      </c>
      <c r="D24" s="26">
        <v>185</v>
      </c>
      <c r="E24" s="21"/>
      <c r="F24" s="21"/>
      <c r="G24" s="26">
        <v>138</v>
      </c>
      <c r="H24" s="28">
        <v>699</v>
      </c>
      <c r="I24" s="28">
        <f t="shared" si="0"/>
        <v>96462</v>
      </c>
    </row>
    <row r="25" spans="2:9" x14ac:dyDescent="0.25">
      <c r="B25" s="18" t="s">
        <v>87</v>
      </c>
      <c r="C25" s="25" t="s">
        <v>219</v>
      </c>
      <c r="D25" s="26">
        <v>310.5</v>
      </c>
      <c r="E25" s="21"/>
      <c r="F25" s="21"/>
      <c r="G25" s="26">
        <v>284.7</v>
      </c>
      <c r="H25" s="28">
        <v>2000</v>
      </c>
      <c r="I25" s="28">
        <f t="shared" si="0"/>
        <v>569400</v>
      </c>
    </row>
    <row r="26" spans="2:9" x14ac:dyDescent="0.25">
      <c r="B26" s="18" t="s">
        <v>164</v>
      </c>
      <c r="C26" s="25" t="s">
        <v>220</v>
      </c>
      <c r="D26" s="26">
        <v>249.4</v>
      </c>
      <c r="E26" s="21"/>
      <c r="F26" s="21"/>
      <c r="G26" s="26">
        <v>191.5</v>
      </c>
      <c r="H26" s="28">
        <v>2000</v>
      </c>
      <c r="I26" s="28">
        <f t="shared" si="0"/>
        <v>383000</v>
      </c>
    </row>
    <row r="27" spans="2:9" x14ac:dyDescent="0.25">
      <c r="B27" s="18" t="s">
        <v>88</v>
      </c>
      <c r="C27" s="26" t="s">
        <v>163</v>
      </c>
      <c r="D27" s="26">
        <v>0</v>
      </c>
      <c r="E27" s="21"/>
      <c r="F27" s="21"/>
      <c r="G27" s="26">
        <v>0</v>
      </c>
      <c r="H27" s="28">
        <v>6600</v>
      </c>
      <c r="I27" s="28">
        <f t="shared" si="0"/>
        <v>0</v>
      </c>
    </row>
    <row r="28" spans="2:9" x14ac:dyDescent="0.25">
      <c r="B28" s="18" t="s">
        <v>89</v>
      </c>
      <c r="C28" s="26" t="s">
        <v>162</v>
      </c>
      <c r="D28" s="26">
        <v>5</v>
      </c>
      <c r="E28" s="21"/>
      <c r="F28" s="21"/>
      <c r="G28" s="26">
        <v>5</v>
      </c>
      <c r="H28" s="28">
        <v>1977</v>
      </c>
      <c r="I28" s="28">
        <f t="shared" si="0"/>
        <v>9885</v>
      </c>
    </row>
    <row r="29" spans="2:9" x14ac:dyDescent="0.25">
      <c r="B29" s="18" t="s">
        <v>90</v>
      </c>
      <c r="C29" s="26" t="s">
        <v>160</v>
      </c>
      <c r="D29" s="26">
        <v>3300</v>
      </c>
      <c r="E29" s="21"/>
      <c r="F29" s="21"/>
      <c r="G29" s="26">
        <v>500</v>
      </c>
      <c r="H29" s="28">
        <v>15.5</v>
      </c>
      <c r="I29" s="28">
        <f t="shared" si="0"/>
        <v>7750</v>
      </c>
    </row>
    <row r="30" spans="2:9" x14ac:dyDescent="0.25">
      <c r="B30" s="18" t="s">
        <v>91</v>
      </c>
      <c r="C30" s="26" t="s">
        <v>161</v>
      </c>
      <c r="D30" s="26">
        <v>1700</v>
      </c>
      <c r="E30" s="21"/>
      <c r="F30" s="21"/>
      <c r="G30" s="26">
        <v>0</v>
      </c>
      <c r="H30" s="28">
        <v>7.6</v>
      </c>
      <c r="I30" s="28">
        <f t="shared" si="0"/>
        <v>0</v>
      </c>
    </row>
    <row r="31" spans="2:9" x14ac:dyDescent="0.25">
      <c r="B31" s="18" t="s">
        <v>212</v>
      </c>
      <c r="C31" s="26" t="s">
        <v>213</v>
      </c>
      <c r="D31" s="26">
        <v>8500</v>
      </c>
      <c r="E31" s="21"/>
      <c r="F31" s="21"/>
      <c r="G31" s="26">
        <v>0</v>
      </c>
      <c r="H31" s="28">
        <v>6</v>
      </c>
      <c r="I31" s="28">
        <f>+H31*G31</f>
        <v>0</v>
      </c>
    </row>
    <row r="32" spans="2:9" x14ac:dyDescent="0.25">
      <c r="B32" s="18" t="s">
        <v>211</v>
      </c>
      <c r="C32" s="26" t="s">
        <v>160</v>
      </c>
      <c r="D32" s="26">
        <v>0</v>
      </c>
      <c r="E32" s="21"/>
      <c r="F32" s="21"/>
      <c r="G32" s="26">
        <v>0</v>
      </c>
      <c r="H32" s="28">
        <v>5.76</v>
      </c>
      <c r="I32" s="28">
        <f t="shared" si="0"/>
        <v>0</v>
      </c>
    </row>
    <row r="33" spans="2:12" x14ac:dyDescent="0.25">
      <c r="B33" s="18" t="s">
        <v>92</v>
      </c>
      <c r="C33" s="26" t="s">
        <v>160</v>
      </c>
      <c r="D33" s="26">
        <v>3400</v>
      </c>
      <c r="E33" s="21"/>
      <c r="F33" s="21"/>
      <c r="G33" s="26">
        <v>2700</v>
      </c>
      <c r="H33" s="28">
        <v>1</v>
      </c>
      <c r="I33" s="28">
        <f t="shared" si="0"/>
        <v>2700</v>
      </c>
    </row>
    <row r="34" spans="2:12" x14ac:dyDescent="0.25">
      <c r="B34" s="18" t="s">
        <v>93</v>
      </c>
      <c r="C34" s="26" t="s">
        <v>160</v>
      </c>
      <c r="D34" s="26">
        <v>4000</v>
      </c>
      <c r="E34" s="21"/>
      <c r="F34" s="21"/>
      <c r="G34" s="26">
        <v>4000</v>
      </c>
      <c r="H34" s="28">
        <v>1</v>
      </c>
      <c r="I34" s="28">
        <f t="shared" si="0"/>
        <v>4000</v>
      </c>
    </row>
    <row r="35" spans="2:12" x14ac:dyDescent="0.25">
      <c r="B35" s="18" t="s">
        <v>94</v>
      </c>
      <c r="C35" s="26" t="s">
        <v>160</v>
      </c>
      <c r="D35" s="26">
        <v>4200</v>
      </c>
      <c r="E35" s="21"/>
      <c r="F35" s="21"/>
      <c r="G35" s="26">
        <v>4100</v>
      </c>
      <c r="H35" s="28">
        <v>1</v>
      </c>
      <c r="I35" s="28">
        <f t="shared" si="0"/>
        <v>4100</v>
      </c>
    </row>
    <row r="36" spans="2:12" x14ac:dyDescent="0.25">
      <c r="B36" s="18" t="s">
        <v>196</v>
      </c>
      <c r="C36" s="26" t="s">
        <v>161</v>
      </c>
      <c r="D36" s="26">
        <v>4600</v>
      </c>
      <c r="E36" s="21"/>
      <c r="F36" s="21"/>
      <c r="G36" s="26">
        <v>4400</v>
      </c>
      <c r="H36" s="28">
        <v>4.04</v>
      </c>
      <c r="I36" s="28">
        <f t="shared" si="0"/>
        <v>17776</v>
      </c>
    </row>
    <row r="37" spans="2:12" x14ac:dyDescent="0.25">
      <c r="B37" s="18" t="s">
        <v>195</v>
      </c>
      <c r="C37" s="26" t="s">
        <v>160</v>
      </c>
      <c r="D37" s="26">
        <v>5200</v>
      </c>
      <c r="E37" s="21"/>
      <c r="F37" s="21"/>
      <c r="G37" s="26">
        <v>5000</v>
      </c>
      <c r="H37" s="28">
        <v>21.6</v>
      </c>
      <c r="I37" s="28">
        <f t="shared" si="0"/>
        <v>108000</v>
      </c>
    </row>
    <row r="38" spans="2:12" x14ac:dyDescent="0.25">
      <c r="B38" s="18" t="s">
        <v>95</v>
      </c>
      <c r="C38" s="25" t="s">
        <v>159</v>
      </c>
      <c r="D38" s="26">
        <v>20</v>
      </c>
      <c r="E38" s="21"/>
      <c r="F38" s="21"/>
      <c r="G38" s="26">
        <v>20</v>
      </c>
      <c r="H38" s="28"/>
      <c r="I38" s="28">
        <f t="shared" si="0"/>
        <v>0</v>
      </c>
      <c r="L38" s="29"/>
    </row>
    <row r="39" spans="2:12" x14ac:dyDescent="0.25">
      <c r="B39" s="18" t="s">
        <v>214</v>
      </c>
      <c r="C39" s="25" t="s">
        <v>158</v>
      </c>
      <c r="D39" s="26">
        <v>34</v>
      </c>
      <c r="E39" s="21"/>
      <c r="F39" s="21"/>
      <c r="G39" s="26">
        <v>34</v>
      </c>
      <c r="H39" s="28">
        <v>325</v>
      </c>
      <c r="I39" s="28">
        <f>+H39*G39</f>
        <v>11050</v>
      </c>
      <c r="L39" s="29"/>
    </row>
    <row r="40" spans="2:12" x14ac:dyDescent="0.25">
      <c r="B40" s="18" t="s">
        <v>96</v>
      </c>
      <c r="C40" s="25" t="s">
        <v>158</v>
      </c>
      <c r="D40" s="26">
        <v>24</v>
      </c>
      <c r="E40" s="21">
        <v>20</v>
      </c>
      <c r="F40" s="21"/>
      <c r="G40" s="26">
        <v>39</v>
      </c>
      <c r="H40" s="28">
        <v>347.7</v>
      </c>
      <c r="I40" s="28">
        <f t="shared" si="0"/>
        <v>13560.3</v>
      </c>
      <c r="L40" s="29"/>
    </row>
    <row r="41" spans="2:12" x14ac:dyDescent="0.25">
      <c r="B41" s="18" t="s">
        <v>180</v>
      </c>
      <c r="C41" s="25" t="s">
        <v>158</v>
      </c>
      <c r="D41" s="26">
        <v>4</v>
      </c>
      <c r="E41" s="21">
        <v>20</v>
      </c>
      <c r="F41" s="21"/>
      <c r="G41" s="26">
        <v>10</v>
      </c>
      <c r="H41" s="28">
        <v>446.62</v>
      </c>
      <c r="I41" s="28">
        <f t="shared" si="0"/>
        <v>4466.2</v>
      </c>
      <c r="L41" s="29"/>
    </row>
    <row r="42" spans="2:12" x14ac:dyDescent="0.25">
      <c r="B42" s="18" t="s">
        <v>97</v>
      </c>
      <c r="C42" s="26" t="s">
        <v>156</v>
      </c>
      <c r="D42" s="26">
        <v>51</v>
      </c>
      <c r="E42" s="21"/>
      <c r="F42" s="21"/>
      <c r="G42" s="26">
        <v>49</v>
      </c>
      <c r="H42" s="28">
        <v>56</v>
      </c>
      <c r="I42" s="28">
        <f t="shared" si="0"/>
        <v>2744</v>
      </c>
      <c r="L42" s="29"/>
    </row>
    <row r="43" spans="2:12" x14ac:dyDescent="0.25">
      <c r="B43" s="18" t="s">
        <v>98</v>
      </c>
      <c r="C43" s="25" t="s">
        <v>157</v>
      </c>
      <c r="D43" s="26">
        <v>20</v>
      </c>
      <c r="E43" s="21">
        <v>20</v>
      </c>
      <c r="F43" s="21"/>
      <c r="G43" s="26">
        <v>19</v>
      </c>
      <c r="H43" s="28">
        <v>78</v>
      </c>
      <c r="I43" s="28">
        <f t="shared" si="0"/>
        <v>1482</v>
      </c>
      <c r="L43" s="29"/>
    </row>
    <row r="44" spans="2:12" x14ac:dyDescent="0.25">
      <c r="B44" s="22" t="s">
        <v>99</v>
      </c>
      <c r="C44" s="25" t="s">
        <v>158</v>
      </c>
      <c r="D44" s="26">
        <v>9</v>
      </c>
      <c r="E44" s="21">
        <v>20</v>
      </c>
      <c r="F44" s="21"/>
      <c r="G44" s="26">
        <v>27</v>
      </c>
      <c r="H44" s="28">
        <v>110</v>
      </c>
      <c r="I44" s="28">
        <f t="shared" si="0"/>
        <v>2970</v>
      </c>
      <c r="L44" s="29"/>
    </row>
    <row r="45" spans="2:12" x14ac:dyDescent="0.25">
      <c r="B45" s="22" t="s">
        <v>100</v>
      </c>
      <c r="C45" s="24" t="s">
        <v>155</v>
      </c>
      <c r="D45" s="26">
        <v>15</v>
      </c>
      <c r="E45" s="21"/>
      <c r="F45" s="21"/>
      <c r="G45" s="26">
        <v>15</v>
      </c>
      <c r="H45" s="28">
        <v>70</v>
      </c>
      <c r="I45" s="28">
        <f t="shared" si="0"/>
        <v>1050</v>
      </c>
      <c r="L45" s="29"/>
    </row>
    <row r="46" spans="2:12" x14ac:dyDescent="0.25">
      <c r="B46" s="50" t="s">
        <v>176</v>
      </c>
      <c r="C46" s="21"/>
      <c r="D46" s="21"/>
      <c r="E46" s="21"/>
      <c r="F46" s="21"/>
      <c r="G46" s="21"/>
      <c r="H46" s="28"/>
      <c r="I46" s="28">
        <f>SUM(I13:I45)</f>
        <v>1622088.5</v>
      </c>
      <c r="L46" s="29"/>
    </row>
    <row r="47" spans="2:12" x14ac:dyDescent="0.25">
      <c r="B47" s="33"/>
      <c r="C47" s="32"/>
      <c r="D47" s="32"/>
      <c r="E47" s="32"/>
      <c r="F47" s="32"/>
      <c r="G47" s="32"/>
      <c r="H47" s="32"/>
      <c r="I47" s="39"/>
    </row>
    <row r="48" spans="2:12" x14ac:dyDescent="0.25">
      <c r="B48" s="33" t="s">
        <v>187</v>
      </c>
      <c r="C48" s="33"/>
      <c r="D48" s="32"/>
      <c r="E48" s="32"/>
      <c r="F48" s="32"/>
      <c r="G48" s="32"/>
      <c r="H48" s="32" t="s">
        <v>188</v>
      </c>
      <c r="I48" s="39"/>
    </row>
    <row r="49" spans="2:9" x14ac:dyDescent="0.25">
      <c r="B49" s="41" t="s">
        <v>189</v>
      </c>
      <c r="C49" s="33"/>
      <c r="D49" s="32"/>
      <c r="E49" s="32"/>
      <c r="F49" s="32"/>
      <c r="G49" s="42"/>
      <c r="H49" s="42" t="s">
        <v>190</v>
      </c>
      <c r="I49" s="43"/>
    </row>
    <row r="50" spans="2:9" x14ac:dyDescent="0.25">
      <c r="B50" s="33"/>
      <c r="C50" s="45" t="s">
        <v>215</v>
      </c>
      <c r="D50" s="45"/>
      <c r="E50" s="45"/>
      <c r="F50" s="36"/>
      <c r="G50" s="34"/>
      <c r="H50" s="32"/>
      <c r="I50" s="39"/>
    </row>
    <row r="51" spans="2:9" x14ac:dyDescent="0.25">
      <c r="B51" s="33"/>
      <c r="C51" s="37" t="s">
        <v>191</v>
      </c>
      <c r="D51" s="37"/>
      <c r="E51" s="37"/>
      <c r="F51" s="34"/>
      <c r="G51" s="34"/>
      <c r="H51" s="32"/>
      <c r="I51" s="39"/>
    </row>
    <row r="52" spans="2:9" ht="15.75" x14ac:dyDescent="0.25">
      <c r="B52" s="61"/>
      <c r="C52" s="61"/>
      <c r="D52" s="35"/>
      <c r="E52" s="34"/>
      <c r="F52" s="34"/>
      <c r="G52" s="34"/>
      <c r="H52" s="32"/>
      <c r="I52" s="39"/>
    </row>
    <row r="53" spans="2:9" x14ac:dyDescent="0.25">
      <c r="B53" s="40"/>
      <c r="C53" s="40"/>
      <c r="D53" s="33"/>
      <c r="E53" s="32"/>
      <c r="F53" s="32"/>
      <c r="G53" s="32"/>
      <c r="H53" s="32"/>
      <c r="I53" s="39"/>
    </row>
    <row r="57" spans="2:9" x14ac:dyDescent="0.25">
      <c r="B57" s="29"/>
    </row>
    <row r="58" spans="2:9" x14ac:dyDescent="0.25">
      <c r="B58" s="29"/>
      <c r="C58" s="29"/>
    </row>
    <row r="59" spans="2:9" x14ac:dyDescent="0.25">
      <c r="B59" s="29"/>
      <c r="C59" s="29"/>
    </row>
    <row r="60" spans="2:9" x14ac:dyDescent="0.25">
      <c r="B60" s="29"/>
      <c r="C60" s="29"/>
    </row>
    <row r="61" spans="2:9" x14ac:dyDescent="0.25">
      <c r="B61" s="29"/>
      <c r="C61" s="29"/>
    </row>
    <row r="62" spans="2:9" x14ac:dyDescent="0.25">
      <c r="B62" s="29"/>
      <c r="C62" s="46"/>
    </row>
    <row r="63" spans="2:9" x14ac:dyDescent="0.25">
      <c r="B63" s="29"/>
      <c r="C63" s="47"/>
    </row>
    <row r="64" spans="2:9" x14ac:dyDescent="0.25">
      <c r="B64" s="29"/>
      <c r="C64" s="47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29"/>
    </row>
    <row r="72" spans="2:2" x14ac:dyDescent="0.25">
      <c r="B72" s="29"/>
    </row>
    <row r="73" spans="2:2" x14ac:dyDescent="0.25">
      <c r="B73" s="29"/>
    </row>
    <row r="74" spans="2:2" x14ac:dyDescent="0.25">
      <c r="B74" s="29"/>
    </row>
    <row r="75" spans="2:2" x14ac:dyDescent="0.25">
      <c r="B75" s="29"/>
    </row>
    <row r="76" spans="2:2" x14ac:dyDescent="0.25">
      <c r="B76" s="29"/>
    </row>
    <row r="77" spans="2:2" x14ac:dyDescent="0.25">
      <c r="B77" s="29"/>
    </row>
    <row r="78" spans="2:2" x14ac:dyDescent="0.25">
      <c r="B78" s="29"/>
    </row>
    <row r="79" spans="2:2" x14ac:dyDescent="0.25">
      <c r="B79" s="29"/>
    </row>
    <row r="80" spans="2:2" x14ac:dyDescent="0.25">
      <c r="B80" s="29"/>
    </row>
    <row r="81" spans="2:3" x14ac:dyDescent="0.25">
      <c r="B81" s="29"/>
    </row>
    <row r="83" spans="2:3" x14ac:dyDescent="0.25">
      <c r="B83" s="46"/>
      <c r="C83" s="46"/>
    </row>
    <row r="84" spans="2:3" x14ac:dyDescent="0.25">
      <c r="B84" s="46"/>
    </row>
    <row r="86" spans="2:3" x14ac:dyDescent="0.25">
      <c r="B86" s="46"/>
    </row>
  </sheetData>
  <mergeCells count="6">
    <mergeCell ref="B52:C52"/>
    <mergeCell ref="I7:I10"/>
    <mergeCell ref="B12:B13"/>
    <mergeCell ref="C12:C13"/>
    <mergeCell ref="E12:E13"/>
    <mergeCell ref="G7:H7"/>
  </mergeCells>
  <pageMargins left="0.25" right="0.25" top="0.75" bottom="0.75" header="0.3" footer="0.3"/>
  <pageSetup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J102"/>
  <sheetViews>
    <sheetView view="pageBreakPreview" topLeftCell="A91" zoomScale="190" zoomScaleNormal="100" zoomScaleSheetLayoutView="190" workbookViewId="0">
      <selection activeCell="G8" sqref="G8"/>
    </sheetView>
  </sheetViews>
  <sheetFormatPr baseColWidth="10" defaultRowHeight="15" x14ac:dyDescent="0.25"/>
  <cols>
    <col min="1" max="1" width="6" customWidth="1"/>
    <col min="2" max="2" width="32.7109375" customWidth="1"/>
    <col min="3" max="3" width="14.140625" customWidth="1"/>
    <col min="7" max="7" width="11.42578125" customWidth="1"/>
    <col min="9" max="9" width="16.140625" bestFit="1" customWidth="1"/>
  </cols>
  <sheetData>
    <row r="5" spans="1:9" ht="15.75" thickBot="1" x14ac:dyDescent="0.3"/>
    <row r="6" spans="1:9" ht="19.5" thickBot="1" x14ac:dyDescent="0.3">
      <c r="B6" s="1" t="s">
        <v>225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2" t="str">
        <f>+'INVENTARIO MAT. LIMPIEZA'!G7:H7</f>
        <v>(01-10-2024)- (31-10-2024)</v>
      </c>
      <c r="H7" s="62"/>
      <c r="I7" s="63"/>
    </row>
    <row r="8" spans="1:9" x14ac:dyDescent="0.25">
      <c r="A8" s="20"/>
      <c r="B8" s="19" t="s">
        <v>268</v>
      </c>
      <c r="C8" s="8"/>
      <c r="D8" s="8"/>
      <c r="E8" s="8"/>
      <c r="F8" s="8"/>
      <c r="G8" s="8" t="s">
        <v>222</v>
      </c>
      <c r="H8" s="8"/>
      <c r="I8" s="63"/>
    </row>
    <row r="9" spans="1:9" x14ac:dyDescent="0.25">
      <c r="B9" s="9" t="s">
        <v>0</v>
      </c>
      <c r="C9" s="8"/>
      <c r="D9" s="8"/>
      <c r="E9" s="8"/>
      <c r="F9" s="8"/>
      <c r="G9" s="10"/>
      <c r="H9" s="8"/>
      <c r="I9" s="63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8" t="str">
        <f>+'INVENTARIO MAT. LIMPIEZA'!F10</f>
        <v>OCTUMBRE</v>
      </c>
      <c r="G10" s="8" t="s">
        <v>4</v>
      </c>
      <c r="H10" s="8"/>
      <c r="I10" s="63"/>
    </row>
    <row r="11" spans="1:9" x14ac:dyDescent="0.25">
      <c r="B11" s="11"/>
      <c r="C11" s="12"/>
      <c r="D11" s="13"/>
      <c r="E11" s="13"/>
      <c r="F11" s="13"/>
      <c r="G11" s="14" t="s">
        <v>5</v>
      </c>
      <c r="H11" s="13"/>
      <c r="I11" s="49" t="s">
        <v>6</v>
      </c>
    </row>
    <row r="12" spans="1:9" x14ac:dyDescent="0.25">
      <c r="B12" s="66" t="s">
        <v>7</v>
      </c>
      <c r="C12" s="67" t="s">
        <v>8</v>
      </c>
      <c r="D12" s="15" t="s">
        <v>9</v>
      </c>
      <c r="E12" s="67" t="s">
        <v>10</v>
      </c>
      <c r="F12" s="15" t="s">
        <v>9</v>
      </c>
      <c r="G12" s="48" t="s">
        <v>11</v>
      </c>
      <c r="H12" s="15" t="s">
        <v>6</v>
      </c>
      <c r="I12" s="16" t="s">
        <v>5</v>
      </c>
    </row>
    <row r="13" spans="1:9" x14ac:dyDescent="0.25">
      <c r="B13" s="66"/>
      <c r="C13" s="67"/>
      <c r="D13" s="15" t="s">
        <v>179</v>
      </c>
      <c r="E13" s="67"/>
      <c r="F13" s="15" t="s">
        <v>12</v>
      </c>
      <c r="G13" s="15" t="s">
        <v>13</v>
      </c>
      <c r="H13" s="15" t="s">
        <v>14</v>
      </c>
      <c r="I13" s="17"/>
    </row>
    <row r="14" spans="1:9" x14ac:dyDescent="0.25">
      <c r="B14" s="18" t="s">
        <v>30</v>
      </c>
      <c r="C14" s="26" t="s">
        <v>158</v>
      </c>
      <c r="D14" s="26">
        <v>1</v>
      </c>
      <c r="E14" s="26"/>
      <c r="F14" s="26">
        <f>+D14-G14</f>
        <v>1</v>
      </c>
      <c r="G14" s="26"/>
      <c r="H14" s="28">
        <v>1600</v>
      </c>
      <c r="I14" s="28">
        <f>+H14*F14</f>
        <v>1600</v>
      </c>
    </row>
    <row r="15" spans="1:9" x14ac:dyDescent="0.25">
      <c r="B15" s="18" t="s">
        <v>31</v>
      </c>
      <c r="C15" s="26" t="s">
        <v>158</v>
      </c>
      <c r="D15" s="26">
        <v>1</v>
      </c>
      <c r="E15" s="26"/>
      <c r="F15" s="26">
        <f t="shared" ref="F15:F64" si="0">+D15-G15</f>
        <v>1</v>
      </c>
      <c r="G15" s="26"/>
      <c r="H15" s="28">
        <v>1550</v>
      </c>
      <c r="I15" s="28">
        <f t="shared" ref="I15:I25" si="1">+H15*F15</f>
        <v>1550</v>
      </c>
    </row>
    <row r="16" spans="1:9" x14ac:dyDescent="0.25">
      <c r="B16" s="18" t="s">
        <v>32</v>
      </c>
      <c r="C16" s="26" t="s">
        <v>158</v>
      </c>
      <c r="D16" s="26">
        <v>0</v>
      </c>
      <c r="E16" s="26"/>
      <c r="F16" s="26">
        <f t="shared" si="0"/>
        <v>0</v>
      </c>
      <c r="G16" s="26"/>
      <c r="H16" s="28">
        <v>950</v>
      </c>
      <c r="I16" s="28">
        <f t="shared" si="1"/>
        <v>0</v>
      </c>
    </row>
    <row r="17" spans="2:9" x14ac:dyDescent="0.25">
      <c r="B17" s="18" t="s">
        <v>34</v>
      </c>
      <c r="C17" s="26" t="s">
        <v>158</v>
      </c>
      <c r="D17" s="26">
        <v>3</v>
      </c>
      <c r="E17" s="26"/>
      <c r="F17" s="26">
        <f t="shared" si="0"/>
        <v>3</v>
      </c>
      <c r="G17" s="26"/>
      <c r="H17" s="28">
        <v>1400</v>
      </c>
      <c r="I17" s="28">
        <f t="shared" si="1"/>
        <v>4200</v>
      </c>
    </row>
    <row r="18" spans="2:9" x14ac:dyDescent="0.25">
      <c r="B18" s="18" t="s">
        <v>35</v>
      </c>
      <c r="C18" s="26" t="s">
        <v>158</v>
      </c>
      <c r="D18" s="26">
        <v>1</v>
      </c>
      <c r="E18" s="26"/>
      <c r="F18" s="26">
        <f t="shared" si="0"/>
        <v>1</v>
      </c>
      <c r="G18" s="26"/>
      <c r="H18" s="28">
        <v>1220</v>
      </c>
      <c r="I18" s="28">
        <f t="shared" si="1"/>
        <v>1220</v>
      </c>
    </row>
    <row r="19" spans="2:9" x14ac:dyDescent="0.25">
      <c r="B19" s="18" t="s">
        <v>36</v>
      </c>
      <c r="C19" s="26" t="s">
        <v>158</v>
      </c>
      <c r="D19" s="26">
        <v>2</v>
      </c>
      <c r="E19" s="26"/>
      <c r="F19" s="26">
        <f t="shared" si="0"/>
        <v>2</v>
      </c>
      <c r="G19" s="26"/>
      <c r="H19" s="28">
        <v>1700</v>
      </c>
      <c r="I19" s="28">
        <f t="shared" si="1"/>
        <v>3400</v>
      </c>
    </row>
    <row r="20" spans="2:9" x14ac:dyDescent="0.25">
      <c r="B20" s="18" t="s">
        <v>37</v>
      </c>
      <c r="C20" s="26" t="s">
        <v>158</v>
      </c>
      <c r="D20" s="26">
        <v>0</v>
      </c>
      <c r="E20" s="26"/>
      <c r="F20" s="26">
        <f t="shared" si="0"/>
        <v>0</v>
      </c>
      <c r="G20" s="26"/>
      <c r="H20" s="28"/>
      <c r="I20" s="28">
        <f t="shared" si="1"/>
        <v>0</v>
      </c>
    </row>
    <row r="21" spans="2:9" ht="30" x14ac:dyDescent="0.25">
      <c r="B21" s="18" t="s">
        <v>38</v>
      </c>
      <c r="C21" s="26" t="s">
        <v>158</v>
      </c>
      <c r="D21" s="26">
        <v>2</v>
      </c>
      <c r="E21" s="26"/>
      <c r="F21" s="26">
        <f t="shared" si="0"/>
        <v>2</v>
      </c>
      <c r="G21" s="26"/>
      <c r="H21" s="28">
        <v>1550</v>
      </c>
      <c r="I21" s="28">
        <f t="shared" si="1"/>
        <v>3100</v>
      </c>
    </row>
    <row r="22" spans="2:9" x14ac:dyDescent="0.25">
      <c r="B22" s="18" t="s">
        <v>39</v>
      </c>
      <c r="C22" s="26" t="s">
        <v>158</v>
      </c>
      <c r="D22" s="26">
        <v>0</v>
      </c>
      <c r="E22" s="26"/>
      <c r="F22" s="26">
        <f t="shared" si="0"/>
        <v>0</v>
      </c>
      <c r="G22" s="26"/>
      <c r="H22" s="28">
        <v>1550</v>
      </c>
      <c r="I22" s="28">
        <f t="shared" si="1"/>
        <v>0</v>
      </c>
    </row>
    <row r="23" spans="2:9" x14ac:dyDescent="0.25">
      <c r="B23" s="18" t="s">
        <v>40</v>
      </c>
      <c r="C23" s="26" t="s">
        <v>158</v>
      </c>
      <c r="D23" s="26">
        <v>2500</v>
      </c>
      <c r="E23" s="26"/>
      <c r="F23" s="26">
        <v>1600</v>
      </c>
      <c r="G23" s="26"/>
      <c r="H23" s="28">
        <v>1.5</v>
      </c>
      <c r="I23" s="28">
        <f t="shared" si="1"/>
        <v>2400</v>
      </c>
    </row>
    <row r="24" spans="2:9" x14ac:dyDescent="0.25">
      <c r="B24" s="18" t="s">
        <v>197</v>
      </c>
      <c r="C24" s="26" t="s">
        <v>158</v>
      </c>
      <c r="D24" s="26">
        <v>0</v>
      </c>
      <c r="E24" s="26">
        <v>3000</v>
      </c>
      <c r="F24" s="26">
        <v>2800</v>
      </c>
      <c r="G24" s="26"/>
      <c r="H24" s="28">
        <v>1.68</v>
      </c>
      <c r="I24" s="28">
        <f>+H24*F24</f>
        <v>4704</v>
      </c>
    </row>
    <row r="25" spans="2:9" x14ac:dyDescent="0.25">
      <c r="B25" s="18" t="s">
        <v>42</v>
      </c>
      <c r="C25" s="26" t="s">
        <v>158</v>
      </c>
      <c r="D25" s="26">
        <v>55</v>
      </c>
      <c r="E25" s="26"/>
      <c r="F25" s="26">
        <v>44</v>
      </c>
      <c r="G25" s="26"/>
      <c r="H25" s="28">
        <v>132</v>
      </c>
      <c r="I25" s="28">
        <f t="shared" si="1"/>
        <v>5808</v>
      </c>
    </row>
    <row r="26" spans="2:9" x14ac:dyDescent="0.25">
      <c r="B26" s="18" t="s">
        <v>43</v>
      </c>
      <c r="C26" s="26" t="s">
        <v>158</v>
      </c>
      <c r="D26" s="26">
        <v>78</v>
      </c>
      <c r="E26" s="26"/>
      <c r="F26" s="26">
        <f t="shared" si="0"/>
        <v>78</v>
      </c>
      <c r="G26" s="26"/>
      <c r="H26" s="28">
        <v>132</v>
      </c>
      <c r="I26" s="28">
        <f>+H26*F26</f>
        <v>10296</v>
      </c>
    </row>
    <row r="27" spans="2:9" x14ac:dyDescent="0.25">
      <c r="B27" s="18" t="s">
        <v>44</v>
      </c>
      <c r="C27" s="26" t="s">
        <v>158</v>
      </c>
      <c r="D27" s="26">
        <v>84</v>
      </c>
      <c r="E27" s="26"/>
      <c r="F27" s="26">
        <v>69</v>
      </c>
      <c r="G27" s="26"/>
      <c r="H27" s="28">
        <v>124</v>
      </c>
      <c r="I27" s="28">
        <f>+H27*F27</f>
        <v>8556</v>
      </c>
    </row>
    <row r="28" spans="2:9" x14ac:dyDescent="0.25">
      <c r="B28" s="18" t="s">
        <v>45</v>
      </c>
      <c r="C28" s="26" t="s">
        <v>158</v>
      </c>
      <c r="D28" s="26">
        <v>115</v>
      </c>
      <c r="E28" s="26"/>
      <c r="F28" s="26">
        <v>79</v>
      </c>
      <c r="G28" s="26"/>
      <c r="H28" s="28">
        <v>81</v>
      </c>
      <c r="I28" s="28">
        <f t="shared" ref="I28:I52" si="2">+H28*F28</f>
        <v>6399</v>
      </c>
    </row>
    <row r="29" spans="2:9" x14ac:dyDescent="0.25">
      <c r="B29" s="18" t="s">
        <v>210</v>
      </c>
      <c r="C29" s="26" t="s">
        <v>158</v>
      </c>
      <c r="D29" s="26">
        <v>0</v>
      </c>
      <c r="E29" s="26">
        <v>200</v>
      </c>
      <c r="F29" s="26">
        <v>134</v>
      </c>
      <c r="G29" s="26"/>
      <c r="H29" s="30">
        <v>81</v>
      </c>
      <c r="I29" s="28">
        <f t="shared" si="2"/>
        <v>10854</v>
      </c>
    </row>
    <row r="30" spans="2:9" x14ac:dyDescent="0.25">
      <c r="B30" s="18" t="s">
        <v>182</v>
      </c>
      <c r="C30" s="26" t="s">
        <v>158</v>
      </c>
      <c r="D30" s="26">
        <v>425</v>
      </c>
      <c r="E30" s="26"/>
      <c r="F30" s="26">
        <v>425</v>
      </c>
      <c r="G30" s="26"/>
      <c r="H30" s="30">
        <v>150</v>
      </c>
      <c r="I30" s="28">
        <f t="shared" si="2"/>
        <v>63750</v>
      </c>
    </row>
    <row r="31" spans="2:9" x14ac:dyDescent="0.25">
      <c r="B31" s="18" t="s">
        <v>49</v>
      </c>
      <c r="C31" s="26" t="s">
        <v>158</v>
      </c>
      <c r="D31" s="26">
        <v>137</v>
      </c>
      <c r="E31" s="26"/>
      <c r="F31" s="26">
        <v>114</v>
      </c>
      <c r="G31" s="26"/>
      <c r="H31" s="30">
        <v>80</v>
      </c>
      <c r="I31" s="28">
        <f t="shared" si="2"/>
        <v>9120</v>
      </c>
    </row>
    <row r="32" spans="2:9" x14ac:dyDescent="0.25">
      <c r="B32" s="18" t="s">
        <v>50</v>
      </c>
      <c r="C32" s="26" t="s">
        <v>158</v>
      </c>
      <c r="D32" s="26">
        <v>50</v>
      </c>
      <c r="E32" s="26"/>
      <c r="F32" s="26">
        <f t="shared" si="0"/>
        <v>50</v>
      </c>
      <c r="G32" s="26"/>
      <c r="H32" s="30">
        <v>90</v>
      </c>
      <c r="I32" s="28">
        <f t="shared" si="2"/>
        <v>4500</v>
      </c>
    </row>
    <row r="33" spans="2:9" ht="30" x14ac:dyDescent="0.25">
      <c r="B33" s="18" t="s">
        <v>51</v>
      </c>
      <c r="C33" s="26" t="s">
        <v>169</v>
      </c>
      <c r="D33" s="26">
        <v>47</v>
      </c>
      <c r="E33" s="26"/>
      <c r="F33" s="26">
        <v>44</v>
      </c>
      <c r="G33" s="26"/>
      <c r="H33" s="30">
        <v>150</v>
      </c>
      <c r="I33" s="28">
        <f t="shared" si="2"/>
        <v>6600</v>
      </c>
    </row>
    <row r="34" spans="2:9" ht="30" x14ac:dyDescent="0.25">
      <c r="B34" s="18" t="s">
        <v>52</v>
      </c>
      <c r="C34" s="26" t="s">
        <v>158</v>
      </c>
      <c r="D34" s="26">
        <v>55</v>
      </c>
      <c r="E34" s="26"/>
      <c r="F34" s="26">
        <f t="shared" si="0"/>
        <v>55</v>
      </c>
      <c r="G34" s="26"/>
      <c r="H34" s="30">
        <v>150</v>
      </c>
      <c r="I34" s="28">
        <f t="shared" si="2"/>
        <v>8250</v>
      </c>
    </row>
    <row r="35" spans="2:9" x14ac:dyDescent="0.25">
      <c r="B35" s="18" t="s">
        <v>53</v>
      </c>
      <c r="C35" s="26" t="s">
        <v>158</v>
      </c>
      <c r="D35" s="26">
        <v>6</v>
      </c>
      <c r="E35" s="26"/>
      <c r="F35" s="26">
        <f t="shared" si="0"/>
        <v>6</v>
      </c>
      <c r="G35" s="26"/>
      <c r="H35" s="30">
        <v>135</v>
      </c>
      <c r="I35" s="28">
        <f t="shared" si="2"/>
        <v>810</v>
      </c>
    </row>
    <row r="36" spans="2:9" x14ac:dyDescent="0.25">
      <c r="B36" s="18" t="s">
        <v>101</v>
      </c>
      <c r="C36" s="26" t="s">
        <v>158</v>
      </c>
      <c r="D36" s="26">
        <v>11</v>
      </c>
      <c r="E36" s="26"/>
      <c r="F36" s="26">
        <f t="shared" si="0"/>
        <v>11</v>
      </c>
      <c r="G36" s="26"/>
      <c r="H36" s="30">
        <v>125</v>
      </c>
      <c r="I36" s="28">
        <f t="shared" si="2"/>
        <v>1375</v>
      </c>
    </row>
    <row r="37" spans="2:9" x14ac:dyDescent="0.25">
      <c r="B37" s="18" t="s">
        <v>102</v>
      </c>
      <c r="C37" s="26" t="s">
        <v>158</v>
      </c>
      <c r="D37" s="26">
        <v>90</v>
      </c>
      <c r="E37" s="26"/>
      <c r="F37" s="26">
        <f t="shared" si="0"/>
        <v>90</v>
      </c>
      <c r="G37" s="26"/>
      <c r="H37" s="30">
        <v>130</v>
      </c>
      <c r="I37" s="28">
        <f t="shared" si="2"/>
        <v>11700</v>
      </c>
    </row>
    <row r="38" spans="2:9" x14ac:dyDescent="0.25">
      <c r="B38" s="18" t="s">
        <v>103</v>
      </c>
      <c r="C38" s="26" t="s">
        <v>158</v>
      </c>
      <c r="D38" s="26">
        <v>84</v>
      </c>
      <c r="E38" s="26"/>
      <c r="F38" s="26">
        <f t="shared" si="0"/>
        <v>84</v>
      </c>
      <c r="G38" s="26"/>
      <c r="H38" s="30">
        <v>124</v>
      </c>
      <c r="I38" s="28">
        <f t="shared" si="2"/>
        <v>10416</v>
      </c>
    </row>
    <row r="39" spans="2:9" x14ac:dyDescent="0.25">
      <c r="B39" s="18" t="s">
        <v>104</v>
      </c>
      <c r="C39" s="26" t="s">
        <v>158</v>
      </c>
      <c r="D39" s="26">
        <v>15</v>
      </c>
      <c r="E39" s="26"/>
      <c r="F39" s="26">
        <f t="shared" si="0"/>
        <v>15</v>
      </c>
      <c r="G39" s="26"/>
      <c r="H39" s="30">
        <v>125</v>
      </c>
      <c r="I39" s="28">
        <f t="shared" si="2"/>
        <v>1875</v>
      </c>
    </row>
    <row r="40" spans="2:9" x14ac:dyDescent="0.25">
      <c r="B40" s="18" t="s">
        <v>105</v>
      </c>
      <c r="C40" s="26" t="s">
        <v>158</v>
      </c>
      <c r="D40" s="26">
        <v>92</v>
      </c>
      <c r="E40" s="26"/>
      <c r="F40" s="26">
        <f t="shared" si="0"/>
        <v>92</v>
      </c>
      <c r="G40" s="26"/>
      <c r="H40" s="30">
        <v>130</v>
      </c>
      <c r="I40" s="28">
        <f t="shared" si="2"/>
        <v>11960</v>
      </c>
    </row>
    <row r="41" spans="2:9" x14ac:dyDescent="0.25">
      <c r="B41" s="18" t="s">
        <v>106</v>
      </c>
      <c r="C41" s="26" t="s">
        <v>158</v>
      </c>
      <c r="D41" s="26">
        <v>137</v>
      </c>
      <c r="E41" s="26"/>
      <c r="F41" s="26">
        <f t="shared" si="0"/>
        <v>137</v>
      </c>
      <c r="G41" s="26"/>
      <c r="H41" s="30">
        <v>125</v>
      </c>
      <c r="I41" s="28">
        <f t="shared" si="2"/>
        <v>17125</v>
      </c>
    </row>
    <row r="42" spans="2:9" x14ac:dyDescent="0.25">
      <c r="B42" s="18" t="s">
        <v>272</v>
      </c>
      <c r="C42" s="26" t="s">
        <v>158</v>
      </c>
      <c r="D42" s="26">
        <v>0</v>
      </c>
      <c r="E42" s="26"/>
      <c r="F42" s="26">
        <f t="shared" si="0"/>
        <v>0</v>
      </c>
      <c r="G42" s="26"/>
      <c r="H42" s="30">
        <v>0</v>
      </c>
      <c r="I42" s="28">
        <f t="shared" si="2"/>
        <v>0</v>
      </c>
    </row>
    <row r="43" spans="2:9" x14ac:dyDescent="0.25">
      <c r="B43" s="18" t="s">
        <v>107</v>
      </c>
      <c r="C43" s="26" t="s">
        <v>158</v>
      </c>
      <c r="D43" s="26">
        <v>85</v>
      </c>
      <c r="E43" s="26"/>
      <c r="F43" s="26">
        <f t="shared" si="0"/>
        <v>85</v>
      </c>
      <c r="G43" s="26"/>
      <c r="H43" s="30">
        <v>130</v>
      </c>
      <c r="I43" s="28">
        <f t="shared" si="2"/>
        <v>11050</v>
      </c>
    </row>
    <row r="44" spans="2:9" x14ac:dyDescent="0.25">
      <c r="B44" s="18" t="s">
        <v>108</v>
      </c>
      <c r="C44" s="26" t="s">
        <v>158</v>
      </c>
      <c r="D44" s="26">
        <v>127</v>
      </c>
      <c r="E44" s="26"/>
      <c r="F44" s="26">
        <v>124</v>
      </c>
      <c r="G44" s="26"/>
      <c r="H44" s="30">
        <v>130</v>
      </c>
      <c r="I44" s="28">
        <f t="shared" si="2"/>
        <v>16120</v>
      </c>
    </row>
    <row r="45" spans="2:9" ht="30" x14ac:dyDescent="0.25">
      <c r="B45" s="18" t="s">
        <v>109</v>
      </c>
      <c r="C45" s="26" t="s">
        <v>158</v>
      </c>
      <c r="D45" s="26">
        <v>98</v>
      </c>
      <c r="E45" s="26"/>
      <c r="F45" s="26">
        <f t="shared" si="0"/>
        <v>98</v>
      </c>
      <c r="G45" s="26"/>
      <c r="H45" s="26">
        <v>130</v>
      </c>
      <c r="I45" s="28">
        <f t="shared" si="2"/>
        <v>12740</v>
      </c>
    </row>
    <row r="46" spans="2:9" ht="30" x14ac:dyDescent="0.25">
      <c r="B46" s="18" t="s">
        <v>110</v>
      </c>
      <c r="C46" s="26" t="s">
        <v>158</v>
      </c>
      <c r="D46" s="26">
        <v>90</v>
      </c>
      <c r="E46" s="26"/>
      <c r="F46" s="26">
        <f t="shared" si="0"/>
        <v>90</v>
      </c>
      <c r="G46" s="26"/>
      <c r="H46" s="26">
        <v>130</v>
      </c>
      <c r="I46" s="28">
        <f t="shared" si="2"/>
        <v>11700</v>
      </c>
    </row>
    <row r="47" spans="2:9" x14ac:dyDescent="0.25">
      <c r="B47" s="18" t="s">
        <v>111</v>
      </c>
      <c r="C47" s="26" t="s">
        <v>158</v>
      </c>
      <c r="D47" s="26">
        <v>80</v>
      </c>
      <c r="E47" s="26"/>
      <c r="F47" s="26">
        <f t="shared" si="0"/>
        <v>80</v>
      </c>
      <c r="G47" s="26"/>
      <c r="H47" s="26">
        <v>130</v>
      </c>
      <c r="I47" s="28">
        <f t="shared" si="2"/>
        <v>10400</v>
      </c>
    </row>
    <row r="48" spans="2:9" x14ac:dyDescent="0.25">
      <c r="B48" s="18" t="s">
        <v>112</v>
      </c>
      <c r="C48" s="26" t="s">
        <v>158</v>
      </c>
      <c r="D48" s="26">
        <v>50</v>
      </c>
      <c r="E48" s="26"/>
      <c r="F48" s="26">
        <f t="shared" si="0"/>
        <v>50</v>
      </c>
      <c r="G48" s="26"/>
      <c r="H48" s="26">
        <v>130</v>
      </c>
      <c r="I48" s="28">
        <f t="shared" si="2"/>
        <v>6500</v>
      </c>
    </row>
    <row r="49" spans="2:9" x14ac:dyDescent="0.25">
      <c r="B49" s="18" t="s">
        <v>113</v>
      </c>
      <c r="C49" s="26" t="s">
        <v>158</v>
      </c>
      <c r="D49" s="26">
        <v>155</v>
      </c>
      <c r="E49" s="26"/>
      <c r="F49" s="26">
        <v>145</v>
      </c>
      <c r="G49" s="26"/>
      <c r="H49" s="26">
        <v>90</v>
      </c>
      <c r="I49" s="28">
        <f t="shared" si="2"/>
        <v>13050</v>
      </c>
    </row>
    <row r="50" spans="2:9" x14ac:dyDescent="0.25">
      <c r="B50" s="18" t="s">
        <v>114</v>
      </c>
      <c r="C50" s="26" t="s">
        <v>158</v>
      </c>
      <c r="D50" s="26">
        <v>18</v>
      </c>
      <c r="E50" s="26"/>
      <c r="F50" s="26">
        <f t="shared" si="0"/>
        <v>18</v>
      </c>
      <c r="G50" s="26"/>
      <c r="H50" s="26">
        <v>125</v>
      </c>
      <c r="I50" s="28">
        <f t="shared" si="2"/>
        <v>2250</v>
      </c>
    </row>
    <row r="51" spans="2:9" ht="30" x14ac:dyDescent="0.25">
      <c r="B51" s="18" t="s">
        <v>115</v>
      </c>
      <c r="C51" s="26" t="s">
        <v>158</v>
      </c>
      <c r="D51" s="26">
        <v>125</v>
      </c>
      <c r="E51" s="26"/>
      <c r="F51" s="26">
        <f t="shared" si="0"/>
        <v>125</v>
      </c>
      <c r="G51" s="26"/>
      <c r="H51" s="26">
        <v>150</v>
      </c>
      <c r="I51" s="28">
        <f t="shared" si="2"/>
        <v>18750</v>
      </c>
    </row>
    <row r="52" spans="2:9" x14ac:dyDescent="0.25">
      <c r="B52" s="18" t="s">
        <v>116</v>
      </c>
      <c r="C52" s="26" t="s">
        <v>158</v>
      </c>
      <c r="D52" s="26">
        <v>75</v>
      </c>
      <c r="E52" s="26"/>
      <c r="F52" s="26">
        <f t="shared" si="0"/>
        <v>75</v>
      </c>
      <c r="G52" s="26"/>
      <c r="H52" s="26">
        <v>200</v>
      </c>
      <c r="I52" s="28">
        <f t="shared" si="2"/>
        <v>15000</v>
      </c>
    </row>
    <row r="53" spans="2:9" x14ac:dyDescent="0.25">
      <c r="B53" s="18" t="s">
        <v>269</v>
      </c>
      <c r="C53" s="26" t="s">
        <v>158</v>
      </c>
      <c r="D53" s="26">
        <v>74</v>
      </c>
      <c r="E53" s="26"/>
      <c r="F53" s="26">
        <f t="shared" si="0"/>
        <v>74</v>
      </c>
      <c r="G53" s="26"/>
      <c r="H53" s="26">
        <v>120</v>
      </c>
      <c r="I53" s="28">
        <f>+H53*F53</f>
        <v>8880</v>
      </c>
    </row>
    <row r="54" spans="2:9" ht="30" x14ac:dyDescent="0.25">
      <c r="B54" s="18" t="s">
        <v>117</v>
      </c>
      <c r="C54" s="26" t="s">
        <v>158</v>
      </c>
      <c r="D54" s="26">
        <v>87</v>
      </c>
      <c r="E54" s="21"/>
      <c r="F54" s="26">
        <f t="shared" si="0"/>
        <v>87</v>
      </c>
      <c r="G54" s="26"/>
      <c r="H54" s="26">
        <v>140</v>
      </c>
      <c r="I54" s="28">
        <f t="shared" ref="I54:I91" si="3">+H54*F54</f>
        <v>12180</v>
      </c>
    </row>
    <row r="55" spans="2:9" x14ac:dyDescent="0.25">
      <c r="B55" s="18" t="s">
        <v>118</v>
      </c>
      <c r="C55" s="26" t="s">
        <v>169</v>
      </c>
      <c r="D55" s="26">
        <v>82</v>
      </c>
      <c r="E55" s="21"/>
      <c r="F55" s="26">
        <f t="shared" si="0"/>
        <v>82</v>
      </c>
      <c r="G55" s="26"/>
      <c r="H55" s="26">
        <v>140</v>
      </c>
      <c r="I55" s="28">
        <f t="shared" si="3"/>
        <v>11480</v>
      </c>
    </row>
    <row r="56" spans="2:9" x14ac:dyDescent="0.25">
      <c r="B56" s="18" t="s">
        <v>119</v>
      </c>
      <c r="C56" s="26" t="s">
        <v>158</v>
      </c>
      <c r="D56" s="26">
        <v>85</v>
      </c>
      <c r="E56" s="21"/>
      <c r="F56" s="26">
        <v>81</v>
      </c>
      <c r="G56" s="26"/>
      <c r="H56" s="26">
        <v>130</v>
      </c>
      <c r="I56" s="28">
        <f t="shared" si="3"/>
        <v>10530</v>
      </c>
    </row>
    <row r="57" spans="2:9" x14ac:dyDescent="0.25">
      <c r="B57" s="18" t="s">
        <v>120</v>
      </c>
      <c r="C57" s="26" t="s">
        <v>158</v>
      </c>
      <c r="D57" s="26">
        <v>0</v>
      </c>
      <c r="E57" s="21">
        <v>400</v>
      </c>
      <c r="F57" s="26">
        <v>275</v>
      </c>
      <c r="G57" s="26"/>
      <c r="H57" s="26">
        <v>67</v>
      </c>
      <c r="I57" s="28">
        <f t="shared" si="3"/>
        <v>18425</v>
      </c>
    </row>
    <row r="58" spans="2:9" x14ac:dyDescent="0.25">
      <c r="B58" s="18" t="s">
        <v>121</v>
      </c>
      <c r="C58" s="26" t="s">
        <v>158</v>
      </c>
      <c r="D58" s="26">
        <v>40</v>
      </c>
      <c r="E58" s="21"/>
      <c r="F58" s="26"/>
      <c r="G58" s="26"/>
      <c r="H58" s="26">
        <v>150</v>
      </c>
      <c r="I58" s="28">
        <f t="shared" si="3"/>
        <v>0</v>
      </c>
    </row>
    <row r="59" spans="2:9" ht="30" x14ac:dyDescent="0.25">
      <c r="B59" s="18" t="s">
        <v>122</v>
      </c>
      <c r="C59" s="26" t="s">
        <v>158</v>
      </c>
      <c r="D59" s="26">
        <v>22</v>
      </c>
      <c r="E59" s="21"/>
      <c r="F59" s="26">
        <v>22</v>
      </c>
      <c r="G59" s="26"/>
      <c r="H59" s="26">
        <v>150</v>
      </c>
      <c r="I59" s="28">
        <f t="shared" si="3"/>
        <v>3300</v>
      </c>
    </row>
    <row r="60" spans="2:9" x14ac:dyDescent="0.25">
      <c r="B60" s="18" t="s">
        <v>123</v>
      </c>
      <c r="C60" s="26" t="s">
        <v>158</v>
      </c>
      <c r="D60" s="26">
        <v>100</v>
      </c>
      <c r="E60" s="21"/>
      <c r="F60" s="26">
        <f t="shared" si="0"/>
        <v>100</v>
      </c>
      <c r="G60" s="26"/>
      <c r="H60" s="26">
        <v>150</v>
      </c>
      <c r="I60" s="28">
        <f t="shared" si="3"/>
        <v>15000</v>
      </c>
    </row>
    <row r="61" spans="2:9" ht="30" x14ac:dyDescent="0.25">
      <c r="B61" s="18" t="s">
        <v>124</v>
      </c>
      <c r="C61" s="26" t="s">
        <v>158</v>
      </c>
      <c r="D61" s="26">
        <v>20</v>
      </c>
      <c r="E61" s="21"/>
      <c r="F61" s="26">
        <v>20</v>
      </c>
      <c r="G61" s="26"/>
      <c r="H61" s="26">
        <v>150</v>
      </c>
      <c r="I61" s="28">
        <f t="shared" si="3"/>
        <v>3000</v>
      </c>
    </row>
    <row r="62" spans="2:9" ht="30" x14ac:dyDescent="0.25">
      <c r="B62" s="18" t="s">
        <v>125</v>
      </c>
      <c r="C62" s="26" t="s">
        <v>158</v>
      </c>
      <c r="D62" s="26">
        <v>62</v>
      </c>
      <c r="E62" s="21"/>
      <c r="F62" s="26">
        <f t="shared" si="0"/>
        <v>62</v>
      </c>
      <c r="G62" s="26"/>
      <c r="H62" s="26">
        <v>180</v>
      </c>
      <c r="I62" s="28">
        <f t="shared" si="3"/>
        <v>11160</v>
      </c>
    </row>
    <row r="63" spans="2:9" x14ac:dyDescent="0.25">
      <c r="B63" s="18" t="s">
        <v>126</v>
      </c>
      <c r="C63" s="26" t="s">
        <v>158</v>
      </c>
      <c r="D63" s="26">
        <v>94</v>
      </c>
      <c r="E63" s="21"/>
      <c r="F63" s="26">
        <v>89</v>
      </c>
      <c r="G63" s="26"/>
      <c r="H63" s="26">
        <v>130</v>
      </c>
      <c r="I63" s="28">
        <f t="shared" si="3"/>
        <v>11570</v>
      </c>
    </row>
    <row r="64" spans="2:9" ht="30" x14ac:dyDescent="0.25">
      <c r="B64" s="18" t="s">
        <v>127</v>
      </c>
      <c r="C64" s="26" t="s">
        <v>158</v>
      </c>
      <c r="D64" s="26">
        <v>170</v>
      </c>
      <c r="E64" s="21"/>
      <c r="F64" s="26">
        <f t="shared" si="0"/>
        <v>170</v>
      </c>
      <c r="G64" s="26"/>
      <c r="H64" s="26">
        <v>110</v>
      </c>
      <c r="I64" s="28">
        <f t="shared" si="3"/>
        <v>18700</v>
      </c>
    </row>
    <row r="65" spans="2:9" x14ac:dyDescent="0.25">
      <c r="B65" s="18" t="s">
        <v>128</v>
      </c>
      <c r="C65" s="26" t="s">
        <v>158</v>
      </c>
      <c r="D65" s="26">
        <v>143</v>
      </c>
      <c r="E65" s="21"/>
      <c r="F65" s="26">
        <v>143</v>
      </c>
      <c r="G65" s="26"/>
      <c r="H65" s="26">
        <v>130</v>
      </c>
      <c r="I65" s="28">
        <f t="shared" si="3"/>
        <v>18590</v>
      </c>
    </row>
    <row r="66" spans="2:9" ht="30" x14ac:dyDescent="0.25">
      <c r="B66" s="18" t="s">
        <v>129</v>
      </c>
      <c r="C66" s="26" t="s">
        <v>158</v>
      </c>
      <c r="D66" s="26">
        <v>75</v>
      </c>
      <c r="E66" s="21"/>
      <c r="F66" s="26">
        <v>72</v>
      </c>
      <c r="G66" s="26"/>
      <c r="H66" s="26">
        <v>140</v>
      </c>
      <c r="I66" s="28">
        <f t="shared" si="3"/>
        <v>10080</v>
      </c>
    </row>
    <row r="67" spans="2:9" x14ac:dyDescent="0.25">
      <c r="B67" s="18" t="s">
        <v>130</v>
      </c>
      <c r="C67" s="26" t="s">
        <v>158</v>
      </c>
      <c r="D67" s="26">
        <v>57</v>
      </c>
      <c r="E67" s="21"/>
      <c r="F67" s="26">
        <v>57</v>
      </c>
      <c r="G67" s="26"/>
      <c r="H67" s="26">
        <v>140</v>
      </c>
      <c r="I67" s="28">
        <f t="shared" si="3"/>
        <v>7980</v>
      </c>
    </row>
    <row r="68" spans="2:9" x14ac:dyDescent="0.25">
      <c r="B68" s="18" t="s">
        <v>131</v>
      </c>
      <c r="C68" s="26" t="s">
        <v>158</v>
      </c>
      <c r="D68" s="26">
        <v>56</v>
      </c>
      <c r="E68" s="21"/>
      <c r="F68" s="26">
        <v>56</v>
      </c>
      <c r="G68" s="26"/>
      <c r="H68" s="26">
        <v>130</v>
      </c>
      <c r="I68" s="28">
        <f t="shared" si="3"/>
        <v>7280</v>
      </c>
    </row>
    <row r="69" spans="2:9" x14ac:dyDescent="0.25">
      <c r="B69" s="18" t="s">
        <v>132</v>
      </c>
      <c r="C69" s="26" t="s">
        <v>158</v>
      </c>
      <c r="D69" s="26">
        <v>56</v>
      </c>
      <c r="E69" s="21"/>
      <c r="F69" s="26">
        <v>56</v>
      </c>
      <c r="G69" s="26"/>
      <c r="H69" s="26">
        <v>130</v>
      </c>
      <c r="I69" s="28">
        <f t="shared" si="3"/>
        <v>7280</v>
      </c>
    </row>
    <row r="70" spans="2:9" ht="30" x14ac:dyDescent="0.25">
      <c r="B70" s="18" t="s">
        <v>133</v>
      </c>
      <c r="C70" s="26" t="s">
        <v>158</v>
      </c>
      <c r="D70" s="26">
        <v>71</v>
      </c>
      <c r="E70" s="21"/>
      <c r="F70" s="26">
        <v>71</v>
      </c>
      <c r="G70" s="26"/>
      <c r="H70" s="26">
        <v>130</v>
      </c>
      <c r="I70" s="28">
        <f t="shared" si="3"/>
        <v>9230</v>
      </c>
    </row>
    <row r="71" spans="2:9" x14ac:dyDescent="0.25">
      <c r="B71" s="18" t="s">
        <v>134</v>
      </c>
      <c r="C71" s="26" t="s">
        <v>158</v>
      </c>
      <c r="D71" s="26">
        <v>65</v>
      </c>
      <c r="E71" s="21"/>
      <c r="F71" s="26">
        <v>65</v>
      </c>
      <c r="G71" s="26"/>
      <c r="H71" s="26">
        <v>130</v>
      </c>
      <c r="I71" s="28">
        <f t="shared" si="3"/>
        <v>8450</v>
      </c>
    </row>
    <row r="72" spans="2:9" ht="30" x14ac:dyDescent="0.25">
      <c r="B72" s="18" t="s">
        <v>135</v>
      </c>
      <c r="C72" s="26" t="s">
        <v>158</v>
      </c>
      <c r="D72" s="26">
        <v>73</v>
      </c>
      <c r="E72" s="21"/>
      <c r="F72" s="26">
        <v>73</v>
      </c>
      <c r="G72" s="26"/>
      <c r="H72" s="26">
        <v>132</v>
      </c>
      <c r="I72" s="28">
        <f t="shared" si="3"/>
        <v>9636</v>
      </c>
    </row>
    <row r="73" spans="2:9" x14ac:dyDescent="0.25">
      <c r="B73" s="18" t="s">
        <v>136</v>
      </c>
      <c r="C73" s="26" t="s">
        <v>158</v>
      </c>
      <c r="D73" s="26">
        <v>81</v>
      </c>
      <c r="E73" s="21"/>
      <c r="F73" s="26">
        <v>81</v>
      </c>
      <c r="G73" s="26"/>
      <c r="H73" s="26">
        <v>132</v>
      </c>
      <c r="I73" s="28">
        <f t="shared" si="3"/>
        <v>10692</v>
      </c>
    </row>
    <row r="74" spans="2:9" ht="30" x14ac:dyDescent="0.25">
      <c r="B74" s="18" t="s">
        <v>137</v>
      </c>
      <c r="C74" s="26" t="s">
        <v>158</v>
      </c>
      <c r="D74" s="26">
        <v>81</v>
      </c>
      <c r="E74" s="21"/>
      <c r="F74" s="26">
        <v>81</v>
      </c>
      <c r="G74" s="26"/>
      <c r="H74" s="26">
        <v>124</v>
      </c>
      <c r="I74" s="28">
        <f t="shared" si="3"/>
        <v>10044</v>
      </c>
    </row>
    <row r="75" spans="2:9" x14ac:dyDescent="0.25">
      <c r="B75" s="18" t="s">
        <v>138</v>
      </c>
      <c r="C75" s="26" t="s">
        <v>158</v>
      </c>
      <c r="D75" s="26">
        <v>79</v>
      </c>
      <c r="E75" s="21"/>
      <c r="F75" s="26">
        <v>79</v>
      </c>
      <c r="G75" s="26"/>
      <c r="H75" s="26">
        <v>135</v>
      </c>
      <c r="I75" s="28">
        <f t="shared" si="3"/>
        <v>10665</v>
      </c>
    </row>
    <row r="76" spans="2:9" x14ac:dyDescent="0.25">
      <c r="B76" s="18" t="s">
        <v>139</v>
      </c>
      <c r="C76" s="26" t="s">
        <v>158</v>
      </c>
      <c r="D76" s="26">
        <v>29</v>
      </c>
      <c r="E76" s="21"/>
      <c r="F76" s="26">
        <v>29</v>
      </c>
      <c r="G76" s="26"/>
      <c r="H76" s="26">
        <v>124</v>
      </c>
      <c r="I76" s="28">
        <f t="shared" si="3"/>
        <v>3596</v>
      </c>
    </row>
    <row r="77" spans="2:9" x14ac:dyDescent="0.25">
      <c r="B77" s="18" t="s">
        <v>140</v>
      </c>
      <c r="C77" s="26" t="s">
        <v>158</v>
      </c>
      <c r="D77" s="26">
        <v>66</v>
      </c>
      <c r="E77" s="21"/>
      <c r="F77" s="26">
        <v>66</v>
      </c>
      <c r="G77" s="26"/>
      <c r="H77" s="26">
        <v>135</v>
      </c>
      <c r="I77" s="28">
        <f t="shared" si="3"/>
        <v>8910</v>
      </c>
    </row>
    <row r="78" spans="2:9" x14ac:dyDescent="0.25">
      <c r="B78" s="18" t="s">
        <v>141</v>
      </c>
      <c r="C78" s="26" t="s">
        <v>158</v>
      </c>
      <c r="D78" s="26">
        <v>93</v>
      </c>
      <c r="E78" s="21"/>
      <c r="F78" s="26">
        <f t="shared" ref="F78:F91" si="4">+D78-G78</f>
        <v>93</v>
      </c>
      <c r="G78" s="26"/>
      <c r="H78" s="26">
        <v>132</v>
      </c>
      <c r="I78" s="28">
        <f t="shared" si="3"/>
        <v>12276</v>
      </c>
    </row>
    <row r="79" spans="2:9" ht="30" x14ac:dyDescent="0.25">
      <c r="B79" s="18" t="s">
        <v>142</v>
      </c>
      <c r="C79" s="26" t="s">
        <v>158</v>
      </c>
      <c r="D79" s="26">
        <v>100</v>
      </c>
      <c r="E79" s="21"/>
      <c r="F79" s="26">
        <f t="shared" si="4"/>
        <v>100</v>
      </c>
      <c r="G79" s="26"/>
      <c r="H79" s="26">
        <v>132</v>
      </c>
      <c r="I79" s="28">
        <f t="shared" si="3"/>
        <v>13200</v>
      </c>
    </row>
    <row r="80" spans="2:9" ht="30" x14ac:dyDescent="0.25">
      <c r="B80" s="18" t="s">
        <v>143</v>
      </c>
      <c r="C80" s="26" t="s">
        <v>158</v>
      </c>
      <c r="D80" s="26">
        <v>92</v>
      </c>
      <c r="E80" s="21"/>
      <c r="F80" s="26">
        <v>89</v>
      </c>
      <c r="G80" s="26"/>
      <c r="H80" s="26">
        <v>132</v>
      </c>
      <c r="I80" s="28">
        <f t="shared" si="3"/>
        <v>11748</v>
      </c>
    </row>
    <row r="81" spans="1:10" ht="30" x14ac:dyDescent="0.25">
      <c r="B81" s="18" t="s">
        <v>144</v>
      </c>
      <c r="C81" s="26" t="s">
        <v>158</v>
      </c>
      <c r="D81" s="26">
        <v>97</v>
      </c>
      <c r="E81" s="21"/>
      <c r="F81" s="26">
        <f t="shared" si="4"/>
        <v>97</v>
      </c>
      <c r="G81" s="26"/>
      <c r="H81" s="26">
        <v>132</v>
      </c>
      <c r="I81" s="28">
        <f t="shared" si="3"/>
        <v>12804</v>
      </c>
    </row>
    <row r="82" spans="1:10" x14ac:dyDescent="0.25">
      <c r="B82" s="23" t="s">
        <v>145</v>
      </c>
      <c r="C82" s="26" t="s">
        <v>158</v>
      </c>
      <c r="D82" s="26">
        <v>98</v>
      </c>
      <c r="E82" s="21"/>
      <c r="F82" s="26">
        <f t="shared" si="4"/>
        <v>98</v>
      </c>
      <c r="G82" s="26"/>
      <c r="H82" s="26">
        <v>132</v>
      </c>
      <c r="I82" s="28">
        <f t="shared" si="3"/>
        <v>12936</v>
      </c>
    </row>
    <row r="83" spans="1:10" x14ac:dyDescent="0.25">
      <c r="B83" s="23" t="s">
        <v>146</v>
      </c>
      <c r="C83" s="26" t="s">
        <v>158</v>
      </c>
      <c r="D83" s="26">
        <v>958</v>
      </c>
      <c r="E83" s="21"/>
      <c r="F83" s="26">
        <v>958</v>
      </c>
      <c r="G83" s="26"/>
      <c r="H83" s="26">
        <v>132</v>
      </c>
      <c r="I83" s="28">
        <f>F83*H83</f>
        <v>126456</v>
      </c>
    </row>
    <row r="84" spans="1:10" ht="25.5" x14ac:dyDescent="0.25">
      <c r="B84" s="23" t="s">
        <v>147</v>
      </c>
      <c r="C84" s="26" t="s">
        <v>158</v>
      </c>
      <c r="D84" s="26">
        <v>98</v>
      </c>
      <c r="E84" s="21"/>
      <c r="F84" s="26">
        <f t="shared" si="4"/>
        <v>98</v>
      </c>
      <c r="G84" s="26"/>
      <c r="H84" s="26">
        <v>132</v>
      </c>
      <c r="I84" s="28">
        <f t="shared" si="3"/>
        <v>12936</v>
      </c>
    </row>
    <row r="85" spans="1:10" x14ac:dyDescent="0.25">
      <c r="B85" s="23" t="s">
        <v>148</v>
      </c>
      <c r="C85" s="26" t="s">
        <v>158</v>
      </c>
      <c r="D85" s="26">
        <v>90</v>
      </c>
      <c r="E85" s="21"/>
      <c r="F85" s="26">
        <v>88</v>
      </c>
      <c r="G85" s="26"/>
      <c r="H85" s="26">
        <v>132</v>
      </c>
      <c r="I85" s="28">
        <f t="shared" si="3"/>
        <v>11616</v>
      </c>
    </row>
    <row r="86" spans="1:10" x14ac:dyDescent="0.25">
      <c r="B86" s="23" t="s">
        <v>149</v>
      </c>
      <c r="C86" s="26" t="s">
        <v>158</v>
      </c>
      <c r="D86" s="26">
        <v>83</v>
      </c>
      <c r="E86" s="21"/>
      <c r="F86" s="26">
        <f t="shared" si="4"/>
        <v>83</v>
      </c>
      <c r="G86" s="26"/>
      <c r="H86" s="26">
        <v>132</v>
      </c>
      <c r="I86" s="28">
        <f t="shared" si="3"/>
        <v>10956</v>
      </c>
    </row>
    <row r="87" spans="1:10" ht="25.5" x14ac:dyDescent="0.25">
      <c r="B87" s="23" t="s">
        <v>150</v>
      </c>
      <c r="C87" s="26" t="s">
        <v>158</v>
      </c>
      <c r="D87" s="26">
        <v>94</v>
      </c>
      <c r="E87" s="21"/>
      <c r="F87" s="26">
        <f t="shared" si="4"/>
        <v>94</v>
      </c>
      <c r="G87" s="26"/>
      <c r="H87" s="26">
        <v>132</v>
      </c>
      <c r="I87" s="28">
        <f t="shared" si="3"/>
        <v>12408</v>
      </c>
    </row>
    <row r="88" spans="1:10" ht="25.5" x14ac:dyDescent="0.25">
      <c r="B88" s="23" t="s">
        <v>151</v>
      </c>
      <c r="C88" s="26" t="s">
        <v>158</v>
      </c>
      <c r="D88" s="26">
        <v>100</v>
      </c>
      <c r="E88" s="21"/>
      <c r="F88" s="26">
        <f t="shared" si="4"/>
        <v>100</v>
      </c>
      <c r="G88" s="26"/>
      <c r="H88" s="26">
        <v>132</v>
      </c>
      <c r="I88" s="28">
        <f t="shared" si="3"/>
        <v>13200</v>
      </c>
    </row>
    <row r="89" spans="1:10" ht="30" x14ac:dyDescent="0.25">
      <c r="B89" s="18" t="s">
        <v>221</v>
      </c>
      <c r="C89" s="26" t="s">
        <v>158</v>
      </c>
      <c r="D89" s="26">
        <v>82</v>
      </c>
      <c r="E89" s="21"/>
      <c r="F89" s="26">
        <v>74</v>
      </c>
      <c r="G89" s="26"/>
      <c r="H89" s="26">
        <v>132</v>
      </c>
      <c r="I89" s="28">
        <f t="shared" si="3"/>
        <v>9768</v>
      </c>
    </row>
    <row r="90" spans="1:10" ht="30" x14ac:dyDescent="0.25">
      <c r="B90" s="18" t="s">
        <v>152</v>
      </c>
      <c r="C90" s="26" t="s">
        <v>158</v>
      </c>
      <c r="D90" s="26">
        <v>95</v>
      </c>
      <c r="E90" s="21"/>
      <c r="F90" s="26">
        <v>95</v>
      </c>
      <c r="G90" s="26"/>
      <c r="H90" s="26">
        <v>132</v>
      </c>
      <c r="I90" s="28">
        <f t="shared" si="3"/>
        <v>12540</v>
      </c>
    </row>
    <row r="91" spans="1:10" ht="30" x14ac:dyDescent="0.25">
      <c r="B91" s="18" t="s">
        <v>153</v>
      </c>
      <c r="C91" s="26" t="s">
        <v>158</v>
      </c>
      <c r="D91" s="26">
        <v>100</v>
      </c>
      <c r="E91" s="21"/>
      <c r="F91" s="26">
        <f t="shared" si="4"/>
        <v>100</v>
      </c>
      <c r="G91" s="26"/>
      <c r="H91" s="26">
        <v>132</v>
      </c>
      <c r="I91" s="28">
        <f t="shared" si="3"/>
        <v>13200</v>
      </c>
    </row>
    <row r="92" spans="1:10" ht="30" x14ac:dyDescent="0.25">
      <c r="B92" s="18" t="s">
        <v>183</v>
      </c>
      <c r="C92" s="26" t="s">
        <v>158</v>
      </c>
      <c r="D92" s="26">
        <v>98</v>
      </c>
      <c r="E92" s="21"/>
      <c r="F92" s="26">
        <v>90</v>
      </c>
      <c r="G92" s="26"/>
      <c r="H92" s="26">
        <v>132</v>
      </c>
      <c r="I92" s="28">
        <v>13200</v>
      </c>
    </row>
    <row r="93" spans="1:10" x14ac:dyDescent="0.25">
      <c r="B93" s="21" t="s">
        <v>216</v>
      </c>
      <c r="C93" s="21"/>
      <c r="D93" s="21"/>
      <c r="E93" s="21"/>
      <c r="F93" s="21"/>
      <c r="G93" s="21"/>
      <c r="H93" s="21"/>
      <c r="I93" s="21"/>
    </row>
    <row r="94" spans="1:10" x14ac:dyDescent="0.25">
      <c r="B94" s="21" t="s">
        <v>270</v>
      </c>
      <c r="C94" s="21" t="s">
        <v>271</v>
      </c>
      <c r="D94" s="21">
        <v>200</v>
      </c>
      <c r="E94" s="21"/>
      <c r="F94" s="21">
        <v>200</v>
      </c>
      <c r="G94" s="21"/>
      <c r="H94" s="21">
        <v>120</v>
      </c>
      <c r="I94" s="60">
        <f>+D94*H94</f>
        <v>24000</v>
      </c>
    </row>
    <row r="95" spans="1:10" x14ac:dyDescent="0.25">
      <c r="B95" s="21" t="s">
        <v>5</v>
      </c>
      <c r="C95" s="21"/>
      <c r="D95" s="21"/>
      <c r="E95" s="21"/>
      <c r="F95" s="21"/>
      <c r="G95" s="21"/>
      <c r="H95" s="21"/>
      <c r="I95" s="31">
        <f>SUM(I14:I94)</f>
        <v>899030</v>
      </c>
    </row>
    <row r="96" spans="1:10" x14ac:dyDescent="0.25">
      <c r="A96" s="38"/>
      <c r="B96" s="33"/>
      <c r="C96" s="32"/>
      <c r="D96" s="32"/>
      <c r="E96" s="32"/>
      <c r="F96" s="32"/>
      <c r="G96" s="32"/>
      <c r="H96" s="32"/>
      <c r="I96" s="39"/>
      <c r="J96" s="38"/>
    </row>
    <row r="97" spans="1:10" x14ac:dyDescent="0.25">
      <c r="A97" s="38"/>
      <c r="B97" s="33" t="s">
        <v>187</v>
      </c>
      <c r="C97" s="33"/>
      <c r="D97" s="32"/>
      <c r="E97" s="32"/>
      <c r="F97" s="32"/>
      <c r="G97" s="32"/>
      <c r="H97" s="32" t="s">
        <v>188</v>
      </c>
      <c r="I97" s="39"/>
      <c r="J97" s="38"/>
    </row>
    <row r="98" spans="1:10" x14ac:dyDescent="0.25">
      <c r="A98" s="38"/>
      <c r="B98" s="41" t="s">
        <v>189</v>
      </c>
      <c r="C98" s="33"/>
      <c r="D98" s="32"/>
      <c r="E98" s="32"/>
      <c r="F98" s="32"/>
      <c r="G98" s="42"/>
      <c r="H98" s="42" t="s">
        <v>190</v>
      </c>
      <c r="I98" s="43"/>
      <c r="J98" s="38"/>
    </row>
    <row r="99" spans="1:10" x14ac:dyDescent="0.25">
      <c r="A99" s="38"/>
      <c r="B99" s="33"/>
      <c r="C99" s="36" t="s">
        <v>215</v>
      </c>
      <c r="D99" s="36"/>
      <c r="E99" s="34"/>
      <c r="F99" s="36"/>
      <c r="G99" s="34"/>
      <c r="H99" s="32"/>
      <c r="I99" s="39"/>
      <c r="J99" s="38"/>
    </row>
    <row r="100" spans="1:10" x14ac:dyDescent="0.25">
      <c r="A100" s="38"/>
      <c r="B100" s="33"/>
      <c r="C100" s="37" t="s">
        <v>191</v>
      </c>
      <c r="D100" s="37"/>
      <c r="E100" s="37"/>
      <c r="F100" s="34"/>
      <c r="G100" s="34"/>
      <c r="H100" s="32"/>
      <c r="I100" s="39"/>
      <c r="J100" s="38"/>
    </row>
    <row r="101" spans="1:10" ht="15.75" x14ac:dyDescent="0.25">
      <c r="A101" s="38"/>
      <c r="B101" s="61"/>
      <c r="C101" s="61"/>
      <c r="D101" s="35"/>
      <c r="E101" s="34"/>
      <c r="F101" s="34"/>
      <c r="G101" s="34"/>
      <c r="H101" s="32"/>
      <c r="I101" s="39"/>
      <c r="J101" s="38"/>
    </row>
    <row r="102" spans="1:10" x14ac:dyDescent="0.25">
      <c r="A102" s="38"/>
      <c r="B102" s="40"/>
      <c r="C102" s="40"/>
      <c r="D102" s="33"/>
      <c r="E102" s="32"/>
      <c r="F102" s="32"/>
      <c r="G102" s="32"/>
      <c r="H102" s="32"/>
      <c r="I102" s="39"/>
      <c r="J102" s="38"/>
    </row>
  </sheetData>
  <mergeCells count="6">
    <mergeCell ref="B101:C101"/>
    <mergeCell ref="G7:H7"/>
    <mergeCell ref="I7:I10"/>
    <mergeCell ref="B12:B13"/>
    <mergeCell ref="C12:C13"/>
    <mergeCell ref="E12:E13"/>
  </mergeCells>
  <pageMargins left="0.25" right="0.25" top="0.75" bottom="0.75" header="0.3" footer="0.3"/>
  <pageSetup scale="65" orientation="portrait" r:id="rId1"/>
  <rowBreaks count="1" manualBreakCount="1">
    <brk id="5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L94"/>
  <sheetViews>
    <sheetView topLeftCell="A28" workbookViewId="0">
      <selection activeCell="K21" sqref="K21"/>
    </sheetView>
  </sheetViews>
  <sheetFormatPr baseColWidth="10" defaultRowHeight="15" x14ac:dyDescent="0.25"/>
  <cols>
    <col min="1" max="1" width="6" customWidth="1"/>
    <col min="2" max="2" width="27.140625" customWidth="1"/>
    <col min="3" max="3" width="11" customWidth="1"/>
    <col min="4" max="4" width="10.140625" customWidth="1"/>
    <col min="5" max="5" width="8.140625" customWidth="1"/>
    <col min="6" max="6" width="10.85546875" customWidth="1"/>
    <col min="8" max="8" width="11.85546875" customWidth="1"/>
    <col min="9" max="9" width="18.140625" customWidth="1"/>
    <col min="12" max="12" width="15" bestFit="1" customWidth="1"/>
  </cols>
  <sheetData>
    <row r="5" spans="1:9" ht="15.75" thickBot="1" x14ac:dyDescent="0.3"/>
    <row r="6" spans="1:9" ht="19.5" thickBot="1" x14ac:dyDescent="0.3">
      <c r="B6" s="1" t="s">
        <v>227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2" t="str">
        <f>+'INVENTARIO MAT'!G7:H7</f>
        <v>(01-10-2024)- (31-10-2024)</v>
      </c>
      <c r="H7" s="62"/>
      <c r="I7" s="63"/>
    </row>
    <row r="8" spans="1:9" x14ac:dyDescent="0.25">
      <c r="A8" s="20"/>
      <c r="B8" s="68" t="s">
        <v>228</v>
      </c>
      <c r="C8" s="69"/>
      <c r="D8" s="69"/>
      <c r="E8" s="69"/>
      <c r="F8" s="69"/>
      <c r="G8" s="69"/>
      <c r="H8" s="69"/>
      <c r="I8" s="63"/>
    </row>
    <row r="9" spans="1:9" x14ac:dyDescent="0.25">
      <c r="B9" s="70" t="s">
        <v>192</v>
      </c>
      <c r="C9" s="71"/>
      <c r="D9" s="71"/>
      <c r="E9" s="71"/>
      <c r="F9" s="71"/>
      <c r="G9" s="71"/>
      <c r="H9" s="71"/>
      <c r="I9" s="63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44" t="str">
        <f>+'INVENTARIO MAT'!F10</f>
        <v>OCTUMBRE</v>
      </c>
      <c r="G10" s="8" t="s">
        <v>4</v>
      </c>
      <c r="H10" s="8"/>
      <c r="I10" s="63"/>
    </row>
    <row r="11" spans="1:9" x14ac:dyDescent="0.25">
      <c r="B11" s="11"/>
      <c r="C11" s="12"/>
      <c r="D11" s="13"/>
      <c r="E11" s="13"/>
      <c r="F11" s="14"/>
      <c r="G11" s="13"/>
      <c r="H11" s="13"/>
      <c r="I11" s="49" t="s">
        <v>6</v>
      </c>
    </row>
    <row r="12" spans="1:9" ht="25.5" x14ac:dyDescent="0.25">
      <c r="B12" s="66" t="s">
        <v>7</v>
      </c>
      <c r="C12" s="67" t="s">
        <v>8</v>
      </c>
      <c r="D12" s="59" t="s">
        <v>9</v>
      </c>
      <c r="E12" s="67" t="s">
        <v>10</v>
      </c>
      <c r="F12" s="59" t="s">
        <v>11</v>
      </c>
      <c r="G12" s="59" t="s">
        <v>9</v>
      </c>
      <c r="H12" s="59" t="s">
        <v>6</v>
      </c>
      <c r="I12" s="16" t="s">
        <v>5</v>
      </c>
    </row>
    <row r="13" spans="1:9" x14ac:dyDescent="0.25">
      <c r="B13" s="66"/>
      <c r="C13" s="67"/>
      <c r="D13" s="59" t="s">
        <v>178</v>
      </c>
      <c r="E13" s="67"/>
      <c r="F13" s="59"/>
      <c r="G13" s="59" t="s">
        <v>12</v>
      </c>
      <c r="H13" s="59" t="s">
        <v>14</v>
      </c>
      <c r="I13" s="17"/>
    </row>
    <row r="14" spans="1:9" x14ac:dyDescent="0.25">
      <c r="B14" s="18" t="s">
        <v>226</v>
      </c>
      <c r="C14" s="25">
        <v>200</v>
      </c>
      <c r="D14" s="26">
        <v>200</v>
      </c>
      <c r="E14" s="21">
        <v>200</v>
      </c>
      <c r="F14" s="21"/>
      <c r="G14" s="26">
        <v>200</v>
      </c>
      <c r="H14" s="28">
        <v>210</v>
      </c>
      <c r="I14" s="28">
        <f t="shared" ref="I14:I53" si="0">+G14*H14</f>
        <v>42000</v>
      </c>
    </row>
    <row r="15" spans="1:9" x14ac:dyDescent="0.25">
      <c r="B15" s="18" t="s">
        <v>229</v>
      </c>
      <c r="C15" s="25">
        <v>100</v>
      </c>
      <c r="D15" s="26">
        <v>100</v>
      </c>
      <c r="E15" s="21">
        <v>100</v>
      </c>
      <c r="F15" s="21"/>
      <c r="G15" s="26">
        <v>100</v>
      </c>
      <c r="H15" s="28">
        <v>210</v>
      </c>
      <c r="I15" s="28">
        <f t="shared" si="0"/>
        <v>21000</v>
      </c>
    </row>
    <row r="16" spans="1:9" x14ac:dyDescent="0.25">
      <c r="B16" s="18" t="s">
        <v>230</v>
      </c>
      <c r="C16" s="25">
        <v>100</v>
      </c>
      <c r="D16" s="26">
        <v>100</v>
      </c>
      <c r="E16" s="21">
        <v>100</v>
      </c>
      <c r="F16" s="21"/>
      <c r="G16" s="26">
        <v>100</v>
      </c>
      <c r="H16" s="28">
        <v>210</v>
      </c>
      <c r="I16" s="28">
        <f t="shared" si="0"/>
        <v>21000</v>
      </c>
    </row>
    <row r="17" spans="2:9" x14ac:dyDescent="0.25">
      <c r="B17" s="18" t="s">
        <v>231</v>
      </c>
      <c r="C17" s="25">
        <v>100</v>
      </c>
      <c r="D17" s="26">
        <v>100</v>
      </c>
      <c r="E17" s="21">
        <v>100</v>
      </c>
      <c r="F17" s="21"/>
      <c r="G17" s="26">
        <v>100</v>
      </c>
      <c r="H17" s="28">
        <v>350</v>
      </c>
      <c r="I17" s="28">
        <f t="shared" si="0"/>
        <v>35000</v>
      </c>
    </row>
    <row r="18" spans="2:9" x14ac:dyDescent="0.25">
      <c r="B18" s="18" t="s">
        <v>232</v>
      </c>
      <c r="C18" s="25">
        <v>100</v>
      </c>
      <c r="D18" s="26">
        <v>100</v>
      </c>
      <c r="E18" s="21">
        <v>100</v>
      </c>
      <c r="F18" s="21"/>
      <c r="G18" s="26">
        <v>100</v>
      </c>
      <c r="H18" s="28">
        <v>500</v>
      </c>
      <c r="I18" s="28">
        <f t="shared" si="0"/>
        <v>50000</v>
      </c>
    </row>
    <row r="19" spans="2:9" x14ac:dyDescent="0.25">
      <c r="B19" s="18" t="s">
        <v>233</v>
      </c>
      <c r="C19" s="26">
        <v>12</v>
      </c>
      <c r="D19" s="26">
        <v>12</v>
      </c>
      <c r="E19" s="21">
        <v>12</v>
      </c>
      <c r="F19" s="21"/>
      <c r="G19" s="26">
        <v>12</v>
      </c>
      <c r="H19" s="28">
        <v>1650</v>
      </c>
      <c r="I19" s="28">
        <f t="shared" si="0"/>
        <v>19800</v>
      </c>
    </row>
    <row r="20" spans="2:9" x14ac:dyDescent="0.25">
      <c r="B20" s="18" t="s">
        <v>234</v>
      </c>
      <c r="C20" s="26">
        <v>200</v>
      </c>
      <c r="D20" s="26">
        <v>200</v>
      </c>
      <c r="E20" s="21">
        <v>200</v>
      </c>
      <c r="F20" s="21"/>
      <c r="G20" s="26">
        <v>200</v>
      </c>
      <c r="H20" s="28">
        <v>600</v>
      </c>
      <c r="I20" s="28">
        <f t="shared" si="0"/>
        <v>120000</v>
      </c>
    </row>
    <row r="21" spans="2:9" ht="30" x14ac:dyDescent="0.25">
      <c r="B21" s="18" t="s">
        <v>235</v>
      </c>
      <c r="C21" s="25">
        <v>10</v>
      </c>
      <c r="D21" s="26">
        <v>10</v>
      </c>
      <c r="E21" s="21">
        <v>10</v>
      </c>
      <c r="F21" s="21"/>
      <c r="G21" s="26">
        <v>10</v>
      </c>
      <c r="H21" s="28">
        <v>1100</v>
      </c>
      <c r="I21" s="28">
        <f t="shared" si="0"/>
        <v>11000</v>
      </c>
    </row>
    <row r="22" spans="2:9" ht="30" x14ac:dyDescent="0.25">
      <c r="B22" s="18" t="s">
        <v>236</v>
      </c>
      <c r="C22" s="25">
        <v>8</v>
      </c>
      <c r="D22" s="26">
        <v>8</v>
      </c>
      <c r="E22" s="21">
        <v>8</v>
      </c>
      <c r="F22" s="21"/>
      <c r="G22" s="26">
        <v>8</v>
      </c>
      <c r="H22" s="28">
        <v>900</v>
      </c>
      <c r="I22" s="28">
        <f t="shared" si="0"/>
        <v>7200</v>
      </c>
    </row>
    <row r="23" spans="2:9" ht="30" x14ac:dyDescent="0.25">
      <c r="B23" s="18" t="s">
        <v>237</v>
      </c>
      <c r="C23" s="25">
        <v>8</v>
      </c>
      <c r="D23" s="26">
        <v>8</v>
      </c>
      <c r="E23" s="21">
        <v>8</v>
      </c>
      <c r="F23" s="21"/>
      <c r="G23" s="26">
        <v>8</v>
      </c>
      <c r="H23" s="28">
        <v>1450</v>
      </c>
      <c r="I23" s="28">
        <f t="shared" si="0"/>
        <v>11600</v>
      </c>
    </row>
    <row r="24" spans="2:9" x14ac:dyDescent="0.25">
      <c r="B24" s="18" t="s">
        <v>238</v>
      </c>
      <c r="C24" s="25">
        <v>6</v>
      </c>
      <c r="D24" s="26">
        <v>6</v>
      </c>
      <c r="E24" s="21">
        <v>6</v>
      </c>
      <c r="F24" s="21"/>
      <c r="G24" s="26">
        <v>6</v>
      </c>
      <c r="H24" s="28">
        <v>1500</v>
      </c>
      <c r="I24" s="28">
        <f t="shared" si="0"/>
        <v>9000</v>
      </c>
    </row>
    <row r="25" spans="2:9" x14ac:dyDescent="0.25">
      <c r="B25" s="18" t="s">
        <v>239</v>
      </c>
      <c r="C25" s="25">
        <v>6</v>
      </c>
      <c r="D25" s="26">
        <v>6</v>
      </c>
      <c r="E25" s="21">
        <v>6</v>
      </c>
      <c r="F25" s="21"/>
      <c r="G25" s="26">
        <v>6</v>
      </c>
      <c r="H25" s="28">
        <v>1050</v>
      </c>
      <c r="I25" s="28">
        <f t="shared" si="0"/>
        <v>6300</v>
      </c>
    </row>
    <row r="26" spans="2:9" x14ac:dyDescent="0.25">
      <c r="B26" s="18" t="s">
        <v>240</v>
      </c>
      <c r="C26" s="25">
        <v>6</v>
      </c>
      <c r="D26" s="26">
        <v>6</v>
      </c>
      <c r="E26" s="21">
        <v>6</v>
      </c>
      <c r="F26" s="21"/>
      <c r="G26" s="26">
        <v>6</v>
      </c>
      <c r="H26" s="28">
        <v>855</v>
      </c>
      <c r="I26" s="28">
        <f t="shared" si="0"/>
        <v>5130</v>
      </c>
    </row>
    <row r="27" spans="2:9" x14ac:dyDescent="0.25">
      <c r="B27" s="18" t="s">
        <v>241</v>
      </c>
      <c r="C27" s="26">
        <v>1</v>
      </c>
      <c r="D27" s="26">
        <v>1</v>
      </c>
      <c r="E27" s="21">
        <v>1</v>
      </c>
      <c r="F27" s="21"/>
      <c r="G27" s="26">
        <v>1</v>
      </c>
      <c r="H27" s="28">
        <v>14700</v>
      </c>
      <c r="I27" s="28">
        <f t="shared" si="0"/>
        <v>14700</v>
      </c>
    </row>
    <row r="28" spans="2:9" x14ac:dyDescent="0.25">
      <c r="B28" s="18" t="s">
        <v>242</v>
      </c>
      <c r="C28" s="26">
        <v>2</v>
      </c>
      <c r="D28" s="26">
        <v>2</v>
      </c>
      <c r="E28" s="21">
        <v>2</v>
      </c>
      <c r="F28" s="21"/>
      <c r="G28" s="26">
        <v>2</v>
      </c>
      <c r="H28" s="28">
        <v>16850</v>
      </c>
      <c r="I28" s="28">
        <f t="shared" si="0"/>
        <v>33700</v>
      </c>
    </row>
    <row r="29" spans="2:9" x14ac:dyDescent="0.25">
      <c r="B29" s="18" t="s">
        <v>243</v>
      </c>
      <c r="C29" s="26">
        <v>2</v>
      </c>
      <c r="D29" s="26">
        <v>2</v>
      </c>
      <c r="E29" s="21">
        <v>2</v>
      </c>
      <c r="F29" s="21"/>
      <c r="G29" s="26">
        <v>2</v>
      </c>
      <c r="H29" s="28">
        <v>25000</v>
      </c>
      <c r="I29" s="28">
        <f t="shared" si="0"/>
        <v>50000</v>
      </c>
    </row>
    <row r="30" spans="2:9" x14ac:dyDescent="0.25">
      <c r="B30" s="18" t="s">
        <v>244</v>
      </c>
      <c r="C30" s="26">
        <v>4</v>
      </c>
      <c r="D30" s="26">
        <v>4</v>
      </c>
      <c r="E30" s="21">
        <v>4</v>
      </c>
      <c r="F30" s="21"/>
      <c r="G30" s="26">
        <v>4</v>
      </c>
      <c r="H30" s="28">
        <v>450</v>
      </c>
      <c r="I30" s="28">
        <f t="shared" si="0"/>
        <v>1800</v>
      </c>
    </row>
    <row r="31" spans="2:9" x14ac:dyDescent="0.25">
      <c r="B31" s="18" t="s">
        <v>245</v>
      </c>
      <c r="C31" s="26">
        <v>2</v>
      </c>
      <c r="D31" s="26">
        <v>2</v>
      </c>
      <c r="E31" s="21">
        <v>2</v>
      </c>
      <c r="F31" s="21"/>
      <c r="G31" s="26">
        <v>2</v>
      </c>
      <c r="H31" s="28">
        <v>790</v>
      </c>
      <c r="I31" s="28">
        <f t="shared" si="0"/>
        <v>1580</v>
      </c>
    </row>
    <row r="32" spans="2:9" x14ac:dyDescent="0.25">
      <c r="B32" s="18" t="s">
        <v>246</v>
      </c>
      <c r="C32" s="26">
        <v>4</v>
      </c>
      <c r="D32" s="26">
        <v>4</v>
      </c>
      <c r="E32" s="21">
        <v>4</v>
      </c>
      <c r="F32" s="21"/>
      <c r="G32" s="26">
        <v>4</v>
      </c>
      <c r="H32" s="28">
        <v>1000</v>
      </c>
      <c r="I32" s="28">
        <f t="shared" si="0"/>
        <v>4000</v>
      </c>
    </row>
    <row r="33" spans="2:12" x14ac:dyDescent="0.25">
      <c r="B33" s="18" t="s">
        <v>247</v>
      </c>
      <c r="C33" s="26">
        <v>4</v>
      </c>
      <c r="D33" s="26">
        <v>4</v>
      </c>
      <c r="E33" s="21">
        <v>4</v>
      </c>
      <c r="F33" s="21"/>
      <c r="G33" s="26">
        <v>4</v>
      </c>
      <c r="H33" s="28">
        <v>3200</v>
      </c>
      <c r="I33" s="28">
        <f t="shared" si="0"/>
        <v>12800</v>
      </c>
    </row>
    <row r="34" spans="2:12" x14ac:dyDescent="0.25">
      <c r="B34" s="18" t="s">
        <v>248</v>
      </c>
      <c r="C34" s="26">
        <v>4</v>
      </c>
      <c r="D34" s="26">
        <v>4</v>
      </c>
      <c r="E34" s="21">
        <v>4</v>
      </c>
      <c r="F34" s="21"/>
      <c r="G34" s="26">
        <v>4</v>
      </c>
      <c r="H34" s="28">
        <v>1800</v>
      </c>
      <c r="I34" s="28">
        <f t="shared" si="0"/>
        <v>7200</v>
      </c>
    </row>
    <row r="35" spans="2:12" x14ac:dyDescent="0.25">
      <c r="B35" s="18" t="s">
        <v>249</v>
      </c>
      <c r="C35" s="26">
        <v>4</v>
      </c>
      <c r="D35" s="26">
        <v>4</v>
      </c>
      <c r="E35" s="21">
        <v>4</v>
      </c>
      <c r="F35" s="21"/>
      <c r="G35" s="26">
        <v>4</v>
      </c>
      <c r="H35" s="28">
        <v>900</v>
      </c>
      <c r="I35" s="28">
        <f t="shared" si="0"/>
        <v>3600</v>
      </c>
    </row>
    <row r="36" spans="2:12" x14ac:dyDescent="0.25">
      <c r="B36" s="18" t="s">
        <v>250</v>
      </c>
      <c r="C36" s="26">
        <v>10</v>
      </c>
      <c r="D36" s="26">
        <v>10</v>
      </c>
      <c r="E36" s="21">
        <v>10</v>
      </c>
      <c r="F36" s="21"/>
      <c r="G36" s="26">
        <v>10</v>
      </c>
      <c r="H36" s="28">
        <v>1200</v>
      </c>
      <c r="I36" s="28">
        <f t="shared" si="0"/>
        <v>12000</v>
      </c>
    </row>
    <row r="37" spans="2:12" x14ac:dyDescent="0.25">
      <c r="B37" s="18" t="s">
        <v>251</v>
      </c>
      <c r="C37" s="26">
        <v>8</v>
      </c>
      <c r="D37" s="26">
        <v>8</v>
      </c>
      <c r="E37" s="21">
        <v>8</v>
      </c>
      <c r="F37" s="21"/>
      <c r="G37" s="26">
        <v>8</v>
      </c>
      <c r="H37" s="28">
        <v>900</v>
      </c>
      <c r="I37" s="28">
        <f t="shared" si="0"/>
        <v>7200</v>
      </c>
    </row>
    <row r="38" spans="2:12" x14ac:dyDescent="0.25">
      <c r="B38" s="18" t="s">
        <v>252</v>
      </c>
      <c r="C38" s="25">
        <v>24</v>
      </c>
      <c r="D38" s="26">
        <v>24</v>
      </c>
      <c r="E38" s="21">
        <v>24</v>
      </c>
      <c r="F38" s="21"/>
      <c r="G38" s="26">
        <v>24</v>
      </c>
      <c r="H38" s="28">
        <v>600</v>
      </c>
      <c r="I38" s="28">
        <f t="shared" si="0"/>
        <v>14400</v>
      </c>
      <c r="L38" s="29"/>
    </row>
    <row r="39" spans="2:12" x14ac:dyDescent="0.25">
      <c r="B39" s="18" t="s">
        <v>253</v>
      </c>
      <c r="C39" s="25">
        <v>10</v>
      </c>
      <c r="D39" s="26">
        <v>10</v>
      </c>
      <c r="E39" s="21">
        <v>10</v>
      </c>
      <c r="F39" s="21"/>
      <c r="G39" s="26">
        <v>10</v>
      </c>
      <c r="H39" s="28">
        <v>800</v>
      </c>
      <c r="I39" s="28">
        <f t="shared" si="0"/>
        <v>8000</v>
      </c>
      <c r="L39" s="29"/>
    </row>
    <row r="40" spans="2:12" x14ac:dyDescent="0.25">
      <c r="B40" s="18" t="s">
        <v>254</v>
      </c>
      <c r="C40" s="25">
        <v>4</v>
      </c>
      <c r="D40" s="26">
        <v>4</v>
      </c>
      <c r="E40" s="21">
        <v>4</v>
      </c>
      <c r="F40" s="21"/>
      <c r="G40" s="26">
        <v>4</v>
      </c>
      <c r="H40" s="28">
        <v>1400</v>
      </c>
      <c r="I40" s="28">
        <f t="shared" si="0"/>
        <v>5600</v>
      </c>
      <c r="L40" s="29"/>
    </row>
    <row r="41" spans="2:12" x14ac:dyDescent="0.25">
      <c r="B41" s="18" t="s">
        <v>255</v>
      </c>
      <c r="C41" s="25">
        <v>6</v>
      </c>
      <c r="D41" s="26">
        <v>6</v>
      </c>
      <c r="E41" s="21">
        <v>6</v>
      </c>
      <c r="F41" s="21"/>
      <c r="G41" s="26">
        <v>6</v>
      </c>
      <c r="H41" s="28">
        <v>1450</v>
      </c>
      <c r="I41" s="28">
        <f t="shared" si="0"/>
        <v>8700</v>
      </c>
      <c r="L41" s="29"/>
    </row>
    <row r="42" spans="2:12" ht="30" x14ac:dyDescent="0.25">
      <c r="B42" s="18" t="s">
        <v>267</v>
      </c>
      <c r="C42" s="26">
        <v>4</v>
      </c>
      <c r="D42" s="26">
        <v>4</v>
      </c>
      <c r="E42" s="21">
        <v>4</v>
      </c>
      <c r="F42" s="21"/>
      <c r="G42" s="26">
        <v>4</v>
      </c>
      <c r="H42" s="28">
        <v>1300</v>
      </c>
      <c r="I42" s="28">
        <f t="shared" si="0"/>
        <v>5200</v>
      </c>
      <c r="L42" s="29"/>
    </row>
    <row r="43" spans="2:12" x14ac:dyDescent="0.25">
      <c r="B43" s="18" t="s">
        <v>256</v>
      </c>
      <c r="C43" s="25">
        <v>4</v>
      </c>
      <c r="D43" s="26">
        <v>4</v>
      </c>
      <c r="E43" s="21">
        <v>4</v>
      </c>
      <c r="F43" s="21"/>
      <c r="G43" s="26">
        <v>4</v>
      </c>
      <c r="H43" s="28">
        <v>1240</v>
      </c>
      <c r="I43" s="28">
        <f t="shared" si="0"/>
        <v>4960</v>
      </c>
      <c r="L43" s="29"/>
    </row>
    <row r="44" spans="2:12" x14ac:dyDescent="0.25">
      <c r="B44" s="22" t="s">
        <v>257</v>
      </c>
      <c r="C44" s="25">
        <v>3</v>
      </c>
      <c r="D44" s="26">
        <v>3</v>
      </c>
      <c r="E44" s="21">
        <v>3</v>
      </c>
      <c r="F44" s="21"/>
      <c r="G44" s="26">
        <v>3</v>
      </c>
      <c r="H44" s="28">
        <v>900</v>
      </c>
      <c r="I44" s="28">
        <f t="shared" si="0"/>
        <v>2700</v>
      </c>
      <c r="L44" s="29"/>
    </row>
    <row r="45" spans="2:12" x14ac:dyDescent="0.25">
      <c r="B45" s="22" t="s">
        <v>259</v>
      </c>
      <c r="C45" s="24">
        <v>4</v>
      </c>
      <c r="D45" s="26">
        <v>4</v>
      </c>
      <c r="E45" s="21">
        <v>4</v>
      </c>
      <c r="F45" s="21"/>
      <c r="G45" s="26">
        <v>4</v>
      </c>
      <c r="H45" s="28">
        <v>800</v>
      </c>
      <c r="I45" s="28">
        <f t="shared" si="0"/>
        <v>3200</v>
      </c>
      <c r="L45" s="29"/>
    </row>
    <row r="46" spans="2:12" x14ac:dyDescent="0.25">
      <c r="B46" s="22" t="s">
        <v>258</v>
      </c>
      <c r="C46" s="24">
        <v>4</v>
      </c>
      <c r="D46" s="26">
        <v>4</v>
      </c>
      <c r="E46" s="21">
        <v>4</v>
      </c>
      <c r="F46" s="21"/>
      <c r="G46" s="26">
        <v>4</v>
      </c>
      <c r="H46" s="28">
        <v>1400</v>
      </c>
      <c r="I46" s="28">
        <f t="shared" si="0"/>
        <v>5600</v>
      </c>
      <c r="L46" s="29"/>
    </row>
    <row r="47" spans="2:12" x14ac:dyDescent="0.25">
      <c r="B47" s="22" t="s">
        <v>260</v>
      </c>
      <c r="C47" s="24">
        <v>4</v>
      </c>
      <c r="D47" s="26">
        <v>4</v>
      </c>
      <c r="E47" s="21">
        <v>4</v>
      </c>
      <c r="F47" s="21"/>
      <c r="G47" s="26">
        <v>4</v>
      </c>
      <c r="H47" s="28">
        <v>600</v>
      </c>
      <c r="I47" s="28">
        <f t="shared" si="0"/>
        <v>2400</v>
      </c>
      <c r="L47" s="29"/>
    </row>
    <row r="48" spans="2:12" x14ac:dyDescent="0.25">
      <c r="B48" s="22" t="s">
        <v>261</v>
      </c>
      <c r="C48" s="24">
        <v>4</v>
      </c>
      <c r="D48" s="26">
        <v>4</v>
      </c>
      <c r="E48" s="21">
        <v>4</v>
      </c>
      <c r="F48" s="21"/>
      <c r="G48" s="26">
        <v>4</v>
      </c>
      <c r="H48" s="28">
        <v>4950</v>
      </c>
      <c r="I48" s="28">
        <f t="shared" si="0"/>
        <v>19800</v>
      </c>
      <c r="L48" s="29"/>
    </row>
    <row r="49" spans="2:12" x14ac:dyDescent="0.25">
      <c r="B49" s="22" t="s">
        <v>262</v>
      </c>
      <c r="C49" s="24">
        <v>1</v>
      </c>
      <c r="D49" s="26">
        <v>1</v>
      </c>
      <c r="E49" s="21">
        <v>1</v>
      </c>
      <c r="F49" s="21"/>
      <c r="G49" s="26">
        <v>1</v>
      </c>
      <c r="H49" s="28">
        <v>6500</v>
      </c>
      <c r="I49" s="28">
        <f t="shared" si="0"/>
        <v>6500</v>
      </c>
      <c r="L49" s="29"/>
    </row>
    <row r="50" spans="2:12" x14ac:dyDescent="0.25">
      <c r="B50" s="22" t="s">
        <v>263</v>
      </c>
      <c r="C50" s="24">
        <v>6</v>
      </c>
      <c r="D50" s="26">
        <v>6</v>
      </c>
      <c r="E50" s="21">
        <v>6</v>
      </c>
      <c r="F50" s="21"/>
      <c r="G50" s="26">
        <v>6</v>
      </c>
      <c r="H50" s="28">
        <v>400</v>
      </c>
      <c r="I50" s="28">
        <f t="shared" si="0"/>
        <v>2400</v>
      </c>
      <c r="L50" s="29"/>
    </row>
    <row r="51" spans="2:12" x14ac:dyDescent="0.25">
      <c r="B51" s="22" t="s">
        <v>264</v>
      </c>
      <c r="C51" s="24">
        <v>4</v>
      </c>
      <c r="D51" s="26">
        <v>4</v>
      </c>
      <c r="E51" s="21">
        <v>4</v>
      </c>
      <c r="F51" s="21"/>
      <c r="G51" s="26">
        <v>4</v>
      </c>
      <c r="H51" s="28">
        <v>650</v>
      </c>
      <c r="I51" s="28">
        <f t="shared" si="0"/>
        <v>2600</v>
      </c>
      <c r="L51" s="29"/>
    </row>
    <row r="52" spans="2:12" x14ac:dyDescent="0.25">
      <c r="B52" s="22" t="s">
        <v>265</v>
      </c>
      <c r="C52" s="24">
        <v>6</v>
      </c>
      <c r="D52" s="26">
        <v>6</v>
      </c>
      <c r="E52" s="21">
        <v>6</v>
      </c>
      <c r="F52" s="21"/>
      <c r="G52" s="26">
        <v>6</v>
      </c>
      <c r="H52" s="28">
        <v>520</v>
      </c>
      <c r="I52" s="28">
        <f t="shared" si="0"/>
        <v>3120</v>
      </c>
      <c r="L52" s="29"/>
    </row>
    <row r="53" spans="2:12" ht="45" x14ac:dyDescent="0.25">
      <c r="B53" s="22" t="s">
        <v>266</v>
      </c>
      <c r="C53" s="24">
        <v>2</v>
      </c>
      <c r="D53" s="26">
        <v>2</v>
      </c>
      <c r="E53" s="21">
        <v>2</v>
      </c>
      <c r="F53" s="21"/>
      <c r="G53" s="26">
        <v>2</v>
      </c>
      <c r="H53" s="28">
        <v>1680</v>
      </c>
      <c r="I53" s="28">
        <f t="shared" si="0"/>
        <v>3360</v>
      </c>
      <c r="L53" s="29"/>
    </row>
    <row r="54" spans="2:12" x14ac:dyDescent="0.25">
      <c r="B54" s="50" t="s">
        <v>176</v>
      </c>
      <c r="C54" s="21"/>
      <c r="D54" s="21"/>
      <c r="E54" s="21"/>
      <c r="F54" s="21"/>
      <c r="G54" s="21"/>
      <c r="H54" s="28"/>
      <c r="I54" s="28">
        <f>SUM(I14:I53)</f>
        <v>606150</v>
      </c>
      <c r="L54" s="29"/>
    </row>
    <row r="55" spans="2:12" x14ac:dyDescent="0.25">
      <c r="B55" s="33"/>
      <c r="C55" s="32"/>
      <c r="D55" s="32"/>
      <c r="E55" s="32"/>
      <c r="F55" s="32"/>
      <c r="G55" s="32"/>
      <c r="H55" s="32"/>
      <c r="I55" s="39"/>
    </row>
    <row r="56" spans="2:12" x14ac:dyDescent="0.25">
      <c r="B56" s="33" t="s">
        <v>187</v>
      </c>
      <c r="C56" s="33"/>
      <c r="D56" s="32"/>
      <c r="E56" s="32"/>
      <c r="F56" s="32"/>
      <c r="G56" s="32"/>
      <c r="H56" s="32" t="s">
        <v>188</v>
      </c>
      <c r="I56" s="39"/>
    </row>
    <row r="57" spans="2:12" x14ac:dyDescent="0.25">
      <c r="B57" s="41" t="s">
        <v>189</v>
      </c>
      <c r="C57" s="33"/>
      <c r="D57" s="32"/>
      <c r="E57" s="32"/>
      <c r="F57" s="32"/>
      <c r="G57" s="42"/>
      <c r="H57" s="42" t="s">
        <v>190</v>
      </c>
      <c r="I57" s="43"/>
    </row>
    <row r="58" spans="2:12" x14ac:dyDescent="0.25">
      <c r="B58" s="33"/>
      <c r="C58" s="45" t="s">
        <v>215</v>
      </c>
      <c r="D58" s="45"/>
      <c r="E58" s="45"/>
      <c r="F58" s="36"/>
      <c r="G58" s="34"/>
      <c r="H58" s="32"/>
      <c r="I58" s="39"/>
    </row>
    <row r="59" spans="2:12" x14ac:dyDescent="0.25">
      <c r="B59" s="33"/>
      <c r="C59" s="37" t="s">
        <v>191</v>
      </c>
      <c r="D59" s="37"/>
      <c r="E59" s="37"/>
      <c r="F59" s="34"/>
      <c r="G59" s="34"/>
      <c r="H59" s="32"/>
      <c r="I59" s="39"/>
    </row>
    <row r="60" spans="2:12" ht="15.75" x14ac:dyDescent="0.25">
      <c r="B60" s="61"/>
      <c r="C60" s="61"/>
      <c r="D60" s="35"/>
      <c r="E60" s="34"/>
      <c r="F60" s="34"/>
      <c r="G60" s="34"/>
      <c r="H60" s="32"/>
      <c r="I60" s="39"/>
    </row>
    <row r="61" spans="2:12" x14ac:dyDescent="0.25">
      <c r="B61" s="40"/>
      <c r="C61" s="40"/>
      <c r="D61" s="33"/>
      <c r="E61" s="32"/>
      <c r="F61" s="32"/>
      <c r="G61" s="32"/>
      <c r="H61" s="32"/>
      <c r="I61" s="39"/>
    </row>
    <row r="65" spans="2:3" x14ac:dyDescent="0.25">
      <c r="B65" s="29"/>
    </row>
    <row r="66" spans="2:3" x14ac:dyDescent="0.25">
      <c r="B66" s="29"/>
      <c r="C66" s="29"/>
    </row>
    <row r="67" spans="2:3" x14ac:dyDescent="0.25">
      <c r="B67" s="29"/>
      <c r="C67" s="29"/>
    </row>
    <row r="68" spans="2:3" x14ac:dyDescent="0.25">
      <c r="B68" s="29"/>
      <c r="C68" s="29"/>
    </row>
    <row r="69" spans="2:3" x14ac:dyDescent="0.25">
      <c r="B69" s="29"/>
      <c r="C69" s="29"/>
    </row>
    <row r="70" spans="2:3" x14ac:dyDescent="0.25">
      <c r="B70" s="29"/>
      <c r="C70" s="46"/>
    </row>
    <row r="71" spans="2:3" x14ac:dyDescent="0.25">
      <c r="B71" s="29"/>
      <c r="C71" s="47"/>
    </row>
    <row r="72" spans="2:3" x14ac:dyDescent="0.25">
      <c r="B72" s="29"/>
      <c r="C72" s="47"/>
    </row>
    <row r="73" spans="2:3" x14ac:dyDescent="0.25">
      <c r="B73" s="29"/>
    </row>
    <row r="74" spans="2:3" x14ac:dyDescent="0.25">
      <c r="B74" s="29"/>
    </row>
    <row r="75" spans="2:3" x14ac:dyDescent="0.25">
      <c r="B75" s="29"/>
    </row>
    <row r="76" spans="2:3" x14ac:dyDescent="0.25">
      <c r="B76" s="29"/>
    </row>
    <row r="77" spans="2:3" x14ac:dyDescent="0.25">
      <c r="B77" s="29"/>
    </row>
    <row r="78" spans="2:3" x14ac:dyDescent="0.25">
      <c r="B78" s="29"/>
    </row>
    <row r="79" spans="2:3" x14ac:dyDescent="0.25">
      <c r="B79" s="29"/>
    </row>
    <row r="80" spans="2:3" x14ac:dyDescent="0.25">
      <c r="B80" s="29"/>
    </row>
    <row r="81" spans="2:3" x14ac:dyDescent="0.25">
      <c r="B81" s="29"/>
    </row>
    <row r="82" spans="2:3" x14ac:dyDescent="0.25">
      <c r="B82" s="29"/>
    </row>
    <row r="83" spans="2:3" x14ac:dyDescent="0.25">
      <c r="B83" s="29"/>
    </row>
    <row r="84" spans="2:3" x14ac:dyDescent="0.25">
      <c r="B84" s="29"/>
    </row>
    <row r="85" spans="2:3" x14ac:dyDescent="0.25">
      <c r="B85" s="29"/>
    </row>
    <row r="86" spans="2:3" x14ac:dyDescent="0.25">
      <c r="B86" s="29"/>
    </row>
    <row r="87" spans="2:3" x14ac:dyDescent="0.25">
      <c r="B87" s="29"/>
    </row>
    <row r="88" spans="2:3" x14ac:dyDescent="0.25">
      <c r="B88" s="29"/>
    </row>
    <row r="89" spans="2:3" x14ac:dyDescent="0.25">
      <c r="B89" s="29"/>
    </row>
    <row r="91" spans="2:3" x14ac:dyDescent="0.25">
      <c r="B91" s="46"/>
      <c r="C91" s="46"/>
    </row>
    <row r="92" spans="2:3" x14ac:dyDescent="0.25">
      <c r="B92" s="46"/>
    </row>
    <row r="94" spans="2:3" x14ac:dyDescent="0.25">
      <c r="B94" s="46"/>
    </row>
  </sheetData>
  <mergeCells count="8">
    <mergeCell ref="B60:C60"/>
    <mergeCell ref="G7:H7"/>
    <mergeCell ref="I7:I10"/>
    <mergeCell ref="B12:B13"/>
    <mergeCell ref="C12:C13"/>
    <mergeCell ref="E12:E13"/>
    <mergeCell ref="B8:H8"/>
    <mergeCell ref="B9:H9"/>
  </mergeCells>
  <pageMargins left="0.25" right="0.25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MAT. OFICINA </vt:lpstr>
      <vt:lpstr>INVENTARIO MAT. LIMPIEZA</vt:lpstr>
      <vt:lpstr>INVENTARIO MAT</vt:lpstr>
      <vt:lpstr>INVENTARIO MAT. COCINA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Relaciones Publicas</cp:lastModifiedBy>
  <cp:lastPrinted>2024-10-30T13:27:52Z</cp:lastPrinted>
  <dcterms:created xsi:type="dcterms:W3CDTF">2024-02-09T11:45:28Z</dcterms:created>
  <dcterms:modified xsi:type="dcterms:W3CDTF">2024-11-13T16:11:59Z</dcterms:modified>
</cp:coreProperties>
</file>