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Mayo 2023\"/>
    </mc:Choice>
  </mc:AlternateContent>
  <bookViews>
    <workbookView xWindow="0" yWindow="0" windowWidth="28800" windowHeight="13620"/>
  </bookViews>
  <sheets>
    <sheet name="ERF SRS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" l="1"/>
  <c r="H27" i="1" s="1"/>
  <c r="F26" i="1"/>
  <c r="F25" i="1"/>
  <c r="F24" i="1"/>
  <c r="F23" i="1"/>
  <c r="F22" i="1"/>
  <c r="F27" i="1" s="1"/>
  <c r="H19" i="1"/>
  <c r="H33" i="1" s="1"/>
  <c r="F16" i="1"/>
  <c r="F15" i="1"/>
  <c r="F14" i="1"/>
  <c r="F13" i="1"/>
  <c r="F12" i="1"/>
  <c r="F10" i="1"/>
  <c r="F19" i="1" s="1"/>
  <c r="F33" i="1" s="1"/>
  <c r="H8" i="1"/>
  <c r="C5" i="1"/>
</calcChain>
</file>

<file path=xl/sharedStrings.xml><?xml version="1.0" encoding="utf-8"?>
<sst xmlns="http://schemas.openxmlformats.org/spreadsheetml/2006/main" count="37" uniqueCount="37">
  <si>
    <t>Estado de Rendimiento Financiero</t>
  </si>
  <si>
    <t>(Valores en RD$)</t>
  </si>
  <si>
    <t>HRER 4.1.2.3.01 Elaboracion y analisis de Estados Financieros</t>
  </si>
  <si>
    <t>Ingresos (Nota 17)</t>
  </si>
  <si>
    <t>0035</t>
  </si>
  <si>
    <t>Caja General</t>
  </si>
  <si>
    <t>Caja Chica</t>
  </si>
  <si>
    <t>Anticipos Financieros</t>
  </si>
  <si>
    <t>0036</t>
  </si>
  <si>
    <t>Unibe (Acuerdos Institucionales)</t>
  </si>
  <si>
    <t>UCE (Acuerdos Institucionales)</t>
  </si>
  <si>
    <t>Venta de servicios por ARS</t>
  </si>
  <si>
    <t>Renta Cafeteria</t>
  </si>
  <si>
    <t>0037</t>
  </si>
  <si>
    <t>odontologia Senasa</t>
  </si>
  <si>
    <t>0038</t>
  </si>
  <si>
    <t>Otros Ingresos</t>
  </si>
  <si>
    <t>Total ingresos</t>
  </si>
  <si>
    <t xml:space="preserve"> </t>
  </si>
  <si>
    <t>Gastos (Notas 18, 19, 20, 21 y 22)</t>
  </si>
  <si>
    <t>0039</t>
  </si>
  <si>
    <t>Remuneraciones</t>
  </si>
  <si>
    <t>0040</t>
  </si>
  <si>
    <t>Gastos de Consumo</t>
  </si>
  <si>
    <t>0041</t>
  </si>
  <si>
    <t>Bienes y servicios no personales</t>
  </si>
  <si>
    <t>0044</t>
  </si>
  <si>
    <t>Materiales y suministros</t>
  </si>
  <si>
    <t>0045</t>
  </si>
  <si>
    <t>Gastos financieros</t>
  </si>
  <si>
    <t>Total gastos</t>
  </si>
  <si>
    <t>0046</t>
  </si>
  <si>
    <t>Ganancia (pérdida) por diferencia cambiaria</t>
  </si>
  <si>
    <t>0047</t>
  </si>
  <si>
    <t xml:space="preserve">Participación en resultado de asociadas </t>
  </si>
  <si>
    <t>Resultados positivos (ahorro) / negativo (desahorro)</t>
  </si>
  <si>
    <t>Elaborado Po: Lic. Eileen Cisnero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</si>
</sst>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41" fontId="2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0" borderId="0" xfId="0" applyNumberFormat="1" applyFont="1" applyAlignment="1">
      <alignment vertical="center"/>
    </xf>
    <xf numFmtId="41" fontId="2" fillId="2" borderId="0" xfId="0" applyNumberFormat="1" applyFont="1" applyFill="1" applyAlignment="1"/>
    <xf numFmtId="41" fontId="2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 applyBorder="1" applyAlignment="1">
      <alignment vertical="center"/>
    </xf>
    <xf numFmtId="41" fontId="2" fillId="2" borderId="1" xfId="0" applyNumberFormat="1" applyFont="1" applyFill="1" applyBorder="1" applyAlignment="1">
      <alignment vertical="center"/>
    </xf>
    <xf numFmtId="41" fontId="5" fillId="2" borderId="1" xfId="0" applyNumberFormat="1" applyFont="1" applyFill="1" applyBorder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37" fontId="2" fillId="0" borderId="0" xfId="0" applyNumberFormat="1" applyFont="1" applyAlignment="1">
      <alignment vertical="center"/>
    </xf>
    <xf numFmtId="37" fontId="0" fillId="0" borderId="0" xfId="0" applyNumberFormat="1" applyAlignment="1">
      <alignment vertical="center"/>
    </xf>
    <xf numFmtId="0" fontId="2" fillId="2" borderId="0" xfId="0" applyFont="1" applyFill="1" applyAlignment="1">
      <alignment horizontal="left" vertical="center"/>
    </xf>
    <xf numFmtId="41" fontId="5" fillId="2" borderId="2" xfId="0" applyNumberFormat="1" applyFont="1" applyFill="1" applyBorder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19050</xdr:rowOff>
    </xdr:from>
    <xdr:ext cx="1950720" cy="480060"/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19050"/>
          <a:ext cx="1950720" cy="480060"/>
        </a:xfrm>
        <a:prstGeom prst="rect">
          <a:avLst/>
        </a:prstGeom>
      </xdr:spPr>
    </xdr:pic>
    <xdr:clientData/>
  </xdr:oneCellAnchor>
  <xdr:twoCellAnchor>
    <xdr:from>
      <xdr:col>3</xdr:col>
      <xdr:colOff>2171700</xdr:colOff>
      <xdr:row>0</xdr:row>
      <xdr:rowOff>0</xdr:rowOff>
    </xdr:from>
    <xdr:to>
      <xdr:col>8</xdr:col>
      <xdr:colOff>48021</xdr:colOff>
      <xdr:row>2</xdr:row>
      <xdr:rowOff>53340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05100" y="0"/>
          <a:ext cx="2524125" cy="4343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AI/Downloads/Estados%20Fin-Dic%202023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.SNS"/>
      <sheetName val="ERF SRS"/>
      <sheetName val="Bal Comprobacion Abril"/>
      <sheetName val="Efectivo"/>
      <sheetName val="Cuenta por Cobrar"/>
      <sheetName val="Inventario"/>
      <sheetName val="CXP Corto plazo"/>
      <sheetName val="Retenciones y Acum."/>
      <sheetName val="Benef. Empl x p Corto Plazo"/>
      <sheetName val="CXP Largo Plazo"/>
      <sheetName val="Cuenta por Cobrar a largo plazo"/>
      <sheetName val="Ingresos"/>
      <sheetName val="Total Gasto"/>
      <sheetName val="Benef. Empl x pagar Larg. Plaz"/>
      <sheetName val="Hoja1"/>
    </sheetNames>
    <sheetDataSet>
      <sheetData sheetId="0"/>
      <sheetData sheetId="1"/>
      <sheetData sheetId="2"/>
      <sheetData sheetId="3">
        <row r="7">
          <cell r="B7" t="str">
            <v>Del ejercicio terminado Al 31 de mayo del año 2023</v>
          </cell>
        </row>
        <row r="14">
          <cell r="C14">
            <v>183133</v>
          </cell>
        </row>
        <row r="16">
          <cell r="C16">
            <v>4609107.07</v>
          </cell>
        </row>
        <row r="17">
          <cell r="C17">
            <v>5000</v>
          </cell>
        </row>
        <row r="18">
          <cell r="C18">
            <v>0</v>
          </cell>
        </row>
        <row r="19">
          <cell r="C19">
            <v>595317.6</v>
          </cell>
        </row>
        <row r="20">
          <cell r="C20">
            <v>44420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4">
          <cell r="B14">
            <v>23770.68</v>
          </cell>
        </row>
        <row r="15">
          <cell r="B15">
            <v>1296110.7799999998</v>
          </cell>
        </row>
        <row r="25">
          <cell r="B25">
            <v>722034.94</v>
          </cell>
        </row>
        <row r="33">
          <cell r="B33">
            <v>825574.33</v>
          </cell>
        </row>
        <row r="46">
          <cell r="B46">
            <v>24106.3</v>
          </cell>
        </row>
      </sheetData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 refreshError="1">
        <row r="2">
          <cell r="C2" t="str">
            <v>Entidad Modelo</v>
          </cell>
        </row>
        <row r="7">
          <cell r="H7">
            <v>2016</v>
          </cell>
        </row>
      </sheetData>
      <sheetData sheetId="2" refreshError="1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37"/>
  <sheetViews>
    <sheetView tabSelected="1" topLeftCell="B1" zoomScaleNormal="100" zoomScaleSheetLayoutView="87" workbookViewId="0">
      <selection activeCell="K28" sqref="K28"/>
    </sheetView>
  </sheetViews>
  <sheetFormatPr baseColWidth="10" defaultColWidth="11.42578125" defaultRowHeight="15" x14ac:dyDescent="0.25"/>
  <cols>
    <col min="1" max="1" width="5.42578125" style="1" hidden="1" customWidth="1"/>
    <col min="2" max="2" width="3.7109375" style="2" customWidth="1"/>
    <col min="3" max="3" width="4.28515625" style="2" customWidth="1"/>
    <col min="4" max="4" width="50" style="2" customWidth="1"/>
    <col min="5" max="5" width="1.7109375" style="2" customWidth="1"/>
    <col min="6" max="6" width="16.42578125" style="2" bestFit="1" customWidth="1"/>
    <col min="7" max="7" width="1.7109375" style="2" customWidth="1"/>
    <col min="8" max="8" width="0.5703125" style="2" customWidth="1"/>
    <col min="9" max="9" width="3.7109375" style="2" hidden="1" customWidth="1"/>
    <col min="10" max="10" width="19.85546875" style="2" customWidth="1"/>
    <col min="11" max="11" width="14.85546875" style="2" customWidth="1"/>
    <col min="12" max="13" width="11.42578125" style="2"/>
    <col min="14" max="16384" width="11.42578125" style="3"/>
  </cols>
  <sheetData>
    <row r="4" spans="1:13" ht="15.75" x14ac:dyDescent="0.25">
      <c r="A4" s="4"/>
      <c r="B4" s="5"/>
      <c r="C4" s="6" t="s">
        <v>0</v>
      </c>
      <c r="D4" s="6"/>
      <c r="E4" s="6"/>
      <c r="F4" s="6"/>
      <c r="G4" s="6"/>
      <c r="H4" s="6"/>
    </row>
    <row r="5" spans="1:13" ht="15.75" x14ac:dyDescent="0.25">
      <c r="A5" s="4"/>
      <c r="B5" s="5"/>
      <c r="C5" s="6" t="str">
        <f>+[1]Efectivo!B7</f>
        <v>Del ejercicio terminado Al 31 de mayo del año 2023</v>
      </c>
      <c r="D5" s="6"/>
      <c r="E5" s="6"/>
      <c r="F5" s="6"/>
      <c r="G5" s="6"/>
      <c r="H5" s="6"/>
    </row>
    <row r="6" spans="1:13" ht="15.75" x14ac:dyDescent="0.25">
      <c r="A6" s="4"/>
      <c r="B6" s="5"/>
      <c r="C6" s="6" t="s">
        <v>1</v>
      </c>
      <c r="D6" s="6"/>
      <c r="E6" s="6"/>
      <c r="F6" s="6"/>
      <c r="G6" s="6"/>
      <c r="H6" s="6"/>
    </row>
    <row r="7" spans="1:13" ht="15.75" x14ac:dyDescent="0.25">
      <c r="A7" s="4"/>
      <c r="B7" s="6" t="s">
        <v>2</v>
      </c>
      <c r="C7" s="6"/>
      <c r="D7" s="6"/>
      <c r="E7" s="6"/>
      <c r="F7" s="6"/>
      <c r="G7" s="6"/>
      <c r="H7" s="6"/>
      <c r="I7" s="6"/>
      <c r="J7" s="7"/>
      <c r="K7" s="7"/>
      <c r="L7" s="7"/>
      <c r="M7" s="7"/>
    </row>
    <row r="8" spans="1:13" x14ac:dyDescent="0.25">
      <c r="A8" s="4"/>
      <c r="B8" s="5"/>
      <c r="C8" s="5"/>
      <c r="D8" s="5"/>
      <c r="E8" s="5"/>
      <c r="F8" s="8">
        <v>2023</v>
      </c>
      <c r="G8" s="9"/>
      <c r="H8" s="8">
        <f>+[2]ESF!H7</f>
        <v>2016</v>
      </c>
    </row>
    <row r="9" spans="1:13" x14ac:dyDescent="0.25">
      <c r="A9" s="4"/>
      <c r="B9" s="5"/>
      <c r="C9" s="10" t="s">
        <v>3</v>
      </c>
      <c r="D9" s="11"/>
      <c r="E9" s="11"/>
      <c r="F9" s="12"/>
      <c r="G9" s="13"/>
      <c r="H9" s="13"/>
      <c r="K9" s="14"/>
    </row>
    <row r="10" spans="1:13" x14ac:dyDescent="0.25">
      <c r="A10" s="4" t="s">
        <v>4</v>
      </c>
      <c r="B10" s="5"/>
      <c r="C10" s="5"/>
      <c r="D10" s="5" t="s">
        <v>5</v>
      </c>
      <c r="E10" s="5"/>
      <c r="F10" s="15">
        <f>+[1]Efectivo!C14</f>
        <v>183133</v>
      </c>
      <c r="G10" s="16"/>
      <c r="H10" s="17"/>
      <c r="K10" s="14"/>
    </row>
    <row r="11" spans="1:13" x14ac:dyDescent="0.25">
      <c r="A11" s="4"/>
      <c r="B11" s="5"/>
      <c r="C11" s="5"/>
      <c r="D11" s="5" t="s">
        <v>6</v>
      </c>
      <c r="E11" s="5"/>
      <c r="F11" s="15">
        <v>30000</v>
      </c>
      <c r="G11" s="16"/>
      <c r="H11" s="17"/>
      <c r="K11" s="14"/>
    </row>
    <row r="12" spans="1:13" x14ac:dyDescent="0.25">
      <c r="A12" s="4"/>
      <c r="B12" s="5"/>
      <c r="C12" s="5"/>
      <c r="D12" s="5" t="s">
        <v>7</v>
      </c>
      <c r="E12" s="5"/>
      <c r="F12" s="15">
        <f>+[1]Efectivo!C16</f>
        <v>4609107.07</v>
      </c>
      <c r="G12" s="16"/>
      <c r="H12" s="17"/>
      <c r="K12" s="14"/>
    </row>
    <row r="13" spans="1:13" x14ac:dyDescent="0.25">
      <c r="A13" s="4" t="s">
        <v>8</v>
      </c>
      <c r="B13" s="5"/>
      <c r="C13" s="5"/>
      <c r="D13" s="5" t="s">
        <v>9</v>
      </c>
      <c r="E13" s="5"/>
      <c r="F13" s="17">
        <f>+[1]Efectivo!C17</f>
        <v>5000</v>
      </c>
      <c r="G13" s="16"/>
      <c r="H13" s="17"/>
      <c r="K13" s="14"/>
    </row>
    <row r="14" spans="1:13" x14ac:dyDescent="0.25">
      <c r="A14" s="4"/>
      <c r="B14" s="5"/>
      <c r="C14" s="5"/>
      <c r="D14" s="5" t="s">
        <v>10</v>
      </c>
      <c r="E14" s="5"/>
      <c r="F14" s="17">
        <f>+[1]Efectivo!C18</f>
        <v>0</v>
      </c>
      <c r="G14" s="16"/>
      <c r="H14" s="17"/>
      <c r="K14" s="14"/>
    </row>
    <row r="15" spans="1:13" x14ac:dyDescent="0.25">
      <c r="A15" s="4"/>
      <c r="B15" s="5"/>
      <c r="C15" s="5"/>
      <c r="D15" s="5" t="s">
        <v>11</v>
      </c>
      <c r="E15" s="5"/>
      <c r="F15" s="17">
        <f>+[1]Efectivo!C19</f>
        <v>595317.6</v>
      </c>
      <c r="G15" s="16"/>
      <c r="H15" s="17"/>
      <c r="K15" s="14"/>
    </row>
    <row r="16" spans="1:13" x14ac:dyDescent="0.25">
      <c r="A16" s="4"/>
      <c r="B16" s="5"/>
      <c r="C16" s="5"/>
      <c r="D16" s="5" t="s">
        <v>12</v>
      </c>
      <c r="E16" s="5"/>
      <c r="F16" s="17">
        <f>+[1]Efectivo!C20</f>
        <v>44420</v>
      </c>
      <c r="G16" s="16"/>
      <c r="H16" s="17"/>
      <c r="K16" s="14"/>
    </row>
    <row r="17" spans="1:14" x14ac:dyDescent="0.25">
      <c r="A17" s="4" t="s">
        <v>13</v>
      </c>
      <c r="B17" s="5"/>
      <c r="C17" s="5"/>
      <c r="D17" s="5" t="s">
        <v>14</v>
      </c>
      <c r="E17" s="5"/>
      <c r="F17" s="12">
        <v>50000</v>
      </c>
      <c r="G17" s="16"/>
      <c r="H17" s="17"/>
      <c r="K17" s="14"/>
    </row>
    <row r="18" spans="1:14" x14ac:dyDescent="0.25">
      <c r="A18" s="4" t="s">
        <v>15</v>
      </c>
      <c r="B18" s="5"/>
      <c r="C18" s="5"/>
      <c r="D18" s="5" t="s">
        <v>16</v>
      </c>
      <c r="E18" s="5"/>
      <c r="F18" s="18"/>
      <c r="G18" s="16"/>
      <c r="H18" s="17"/>
      <c r="K18" s="14"/>
    </row>
    <row r="19" spans="1:14" x14ac:dyDescent="0.25">
      <c r="A19" s="4"/>
      <c r="B19" s="5"/>
      <c r="C19" s="10" t="s">
        <v>17</v>
      </c>
      <c r="D19" s="5"/>
      <c r="E19" s="5"/>
      <c r="F19" s="19">
        <f>SUM(F10:F18)</f>
        <v>5516977.6699999999</v>
      </c>
      <c r="G19" s="16"/>
      <c r="H19" s="19">
        <f>SUM(H10:H18)</f>
        <v>0</v>
      </c>
      <c r="K19" s="14"/>
    </row>
    <row r="20" spans="1:14" x14ac:dyDescent="0.25">
      <c r="A20" s="4"/>
      <c r="B20" s="5"/>
      <c r="C20" s="5"/>
      <c r="D20" s="5" t="s">
        <v>18</v>
      </c>
      <c r="E20" s="5"/>
      <c r="F20" s="12"/>
      <c r="G20" s="12"/>
      <c r="H20" s="12"/>
    </row>
    <row r="21" spans="1:14" x14ac:dyDescent="0.25">
      <c r="A21" s="4"/>
      <c r="B21" s="5"/>
      <c r="C21" s="10" t="s">
        <v>19</v>
      </c>
      <c r="D21" s="5"/>
      <c r="E21" s="5"/>
      <c r="F21" s="20"/>
      <c r="G21" s="20"/>
      <c r="H21" s="20"/>
      <c r="K21" s="14"/>
    </row>
    <row r="22" spans="1:14" x14ac:dyDescent="0.25">
      <c r="A22" s="4" t="s">
        <v>20</v>
      </c>
      <c r="B22" s="5"/>
      <c r="C22" s="5"/>
      <c r="D22" s="5" t="s">
        <v>21</v>
      </c>
      <c r="E22" s="5"/>
      <c r="F22" s="12">
        <f>+'[1]Total Gasto'!B15</f>
        <v>1296110.7799999998</v>
      </c>
      <c r="G22" s="12"/>
      <c r="H22" s="12"/>
      <c r="K22" s="14"/>
    </row>
    <row r="23" spans="1:14" x14ac:dyDescent="0.25">
      <c r="A23" s="4" t="s">
        <v>22</v>
      </c>
      <c r="B23" s="5"/>
      <c r="C23" s="5"/>
      <c r="D23" s="5" t="s">
        <v>23</v>
      </c>
      <c r="E23" s="5"/>
      <c r="F23" s="12">
        <f>+'[1]Total Gasto'!B14</f>
        <v>23770.68</v>
      </c>
      <c r="G23" s="20"/>
      <c r="H23" s="12"/>
      <c r="K23" s="14"/>
    </row>
    <row r="24" spans="1:14" x14ac:dyDescent="0.25">
      <c r="A24" s="4" t="s">
        <v>24</v>
      </c>
      <c r="B24" s="5"/>
      <c r="C24" s="5"/>
      <c r="D24" s="5" t="s">
        <v>25</v>
      </c>
      <c r="E24" s="5"/>
      <c r="F24" s="12">
        <f>+'[1]Total Gasto'!B25</f>
        <v>722034.94</v>
      </c>
      <c r="G24" s="20"/>
      <c r="H24" s="12"/>
      <c r="K24" s="14"/>
      <c r="L24" s="21"/>
      <c r="N24" s="22"/>
    </row>
    <row r="25" spans="1:14" x14ac:dyDescent="0.25">
      <c r="A25" s="4" t="s">
        <v>26</v>
      </c>
      <c r="B25" s="5"/>
      <c r="C25" s="5"/>
      <c r="D25" s="5" t="s">
        <v>27</v>
      </c>
      <c r="E25" s="5"/>
      <c r="F25" s="17">
        <f>+'[1]Total Gasto'!B33</f>
        <v>825574.33</v>
      </c>
      <c r="G25" s="20"/>
      <c r="H25" s="18"/>
      <c r="J25" s="14"/>
      <c r="K25" s="14"/>
      <c r="L25" s="21"/>
      <c r="N25" s="22"/>
    </row>
    <row r="26" spans="1:14" x14ac:dyDescent="0.25">
      <c r="A26" s="4" t="s">
        <v>28</v>
      </c>
      <c r="B26" s="5"/>
      <c r="C26" s="5"/>
      <c r="D26" s="5" t="s">
        <v>29</v>
      </c>
      <c r="E26" s="5"/>
      <c r="F26" s="18">
        <f>+'[1]Total Gasto'!B46</f>
        <v>24106.3</v>
      </c>
      <c r="G26" s="20"/>
      <c r="H26" s="12" t="e">
        <f>SUMIF([2]BC!B:B,[2]ERF!A22,[2]BC!G:G)</f>
        <v>#VALUE!</v>
      </c>
      <c r="K26" s="14"/>
    </row>
    <row r="27" spans="1:14" x14ac:dyDescent="0.25">
      <c r="A27" s="4"/>
      <c r="B27" s="5"/>
      <c r="C27" s="10" t="s">
        <v>30</v>
      </c>
      <c r="D27" s="5"/>
      <c r="E27" s="5"/>
      <c r="F27" s="19">
        <f>SUM(F22:F26)</f>
        <v>2891597.0299999993</v>
      </c>
      <c r="G27" s="16"/>
      <c r="H27" s="19" t="e">
        <f>SUM(H22:H26)</f>
        <v>#VALUE!</v>
      </c>
      <c r="K27" s="14"/>
    </row>
    <row r="28" spans="1:14" x14ac:dyDescent="0.25">
      <c r="A28" s="4"/>
      <c r="B28" s="5"/>
      <c r="C28" s="23"/>
      <c r="D28" s="5"/>
      <c r="E28" s="5"/>
      <c r="F28" s="12">
        <v>0</v>
      </c>
      <c r="G28" s="12"/>
      <c r="H28" s="12"/>
      <c r="K28" s="14"/>
    </row>
    <row r="29" spans="1:14" x14ac:dyDescent="0.25">
      <c r="A29" s="4" t="s">
        <v>31</v>
      </c>
      <c r="B29" s="5"/>
      <c r="C29" s="5"/>
      <c r="D29" s="5" t="s">
        <v>32</v>
      </c>
      <c r="E29" s="5"/>
      <c r="F29" s="12">
        <v>0</v>
      </c>
      <c r="G29" s="20"/>
      <c r="H29" s="12">
        <v>0</v>
      </c>
      <c r="K29" s="14"/>
    </row>
    <row r="30" spans="1:14" x14ac:dyDescent="0.25">
      <c r="A30" s="4"/>
      <c r="B30" s="5"/>
      <c r="C30" s="5"/>
      <c r="D30" s="5"/>
      <c r="E30" s="5"/>
      <c r="F30" s="12"/>
      <c r="G30" s="20"/>
      <c r="H30" s="12"/>
      <c r="K30" s="14"/>
    </row>
    <row r="31" spans="1:14" x14ac:dyDescent="0.25">
      <c r="A31" s="4" t="s">
        <v>33</v>
      </c>
      <c r="B31" s="5"/>
      <c r="C31" s="5"/>
      <c r="D31" s="5" t="s">
        <v>34</v>
      </c>
      <c r="E31" s="5"/>
      <c r="F31" s="17">
        <v>0</v>
      </c>
      <c r="G31" s="20"/>
      <c r="H31" s="17">
        <v>0</v>
      </c>
      <c r="K31" s="14"/>
    </row>
    <row r="32" spans="1:14" x14ac:dyDescent="0.25">
      <c r="A32" s="4"/>
      <c r="B32" s="5"/>
      <c r="C32" s="5"/>
      <c r="D32" s="5"/>
      <c r="E32" s="5"/>
      <c r="F32" s="17"/>
      <c r="G32" s="20"/>
      <c r="H32" s="17"/>
    </row>
    <row r="33" spans="1:11" ht="15.75" thickBot="1" x14ac:dyDescent="0.3">
      <c r="A33" s="4"/>
      <c r="B33" s="5"/>
      <c r="C33" s="10" t="s">
        <v>35</v>
      </c>
      <c r="D33" s="5"/>
      <c r="E33" s="5"/>
      <c r="F33" s="24">
        <f>+F19-F27+F29+F31</f>
        <v>2625380.6400000006</v>
      </c>
      <c r="G33" s="16"/>
      <c r="H33" s="24" t="e">
        <f>+H19-H27+H29+H31</f>
        <v>#VALUE!</v>
      </c>
      <c r="K33" s="14"/>
    </row>
    <row r="34" spans="1:11" ht="15.75" thickTop="1" x14ac:dyDescent="0.25">
      <c r="A34" s="4"/>
      <c r="B34" s="5"/>
      <c r="C34" s="10"/>
      <c r="D34" s="5"/>
      <c r="E34" s="5"/>
      <c r="F34" s="12"/>
      <c r="G34" s="12"/>
      <c r="H34" s="12"/>
    </row>
    <row r="35" spans="1:11" x14ac:dyDescent="0.25">
      <c r="A35" s="4"/>
      <c r="B35" s="5"/>
      <c r="C35" s="5"/>
      <c r="D35" s="10"/>
      <c r="E35" s="10"/>
      <c r="F35" s="5"/>
      <c r="G35" s="5"/>
      <c r="H35" s="5"/>
    </row>
    <row r="36" spans="1:11" x14ac:dyDescent="0.25">
      <c r="A36" s="4"/>
      <c r="B36" s="5"/>
      <c r="C36" s="5"/>
      <c r="D36" s="25" t="s">
        <v>36</v>
      </c>
      <c r="E36" s="5"/>
      <c r="F36" s="5"/>
      <c r="G36" s="5"/>
      <c r="H36" s="5"/>
    </row>
    <row r="37" spans="1:11" x14ac:dyDescent="0.25">
      <c r="A37" s="4"/>
      <c r="B37" s="5"/>
      <c r="C37" s="5"/>
      <c r="D37" s="5"/>
      <c r="E37" s="5"/>
      <c r="F37" s="12"/>
      <c r="G37" s="12"/>
      <c r="H37" s="12"/>
    </row>
  </sheetData>
  <mergeCells count="4">
    <mergeCell ref="C4:H4"/>
    <mergeCell ref="C5:H5"/>
    <mergeCell ref="C6:H6"/>
    <mergeCell ref="B7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ERF SRS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2023-06-14T14:29:07Z</dcterms:created>
  <dcterms:modified xsi:type="dcterms:W3CDTF">2023-06-14T14:31:20Z</dcterms:modified>
</cp:coreProperties>
</file>