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yana.Rodriguez\Desktop\"/>
    </mc:Choice>
  </mc:AlternateContent>
  <xr:revisionPtr revIDLastSave="0" documentId="13_ncr:1_{DB5F8CE1-8D6C-405A-8F4A-BE471C8D505F}" xr6:coauthVersionLast="47" xr6:coauthVersionMax="47" xr10:uidLastSave="{00000000-0000-0000-0000-000000000000}"/>
  <bookViews>
    <workbookView xWindow="-120" yWindow="-120" windowWidth="29040" windowHeight="15720" xr2:uid="{E0D22388-4146-4380-A2D4-E1B2F2B4CCB8}"/>
  </bookViews>
  <sheets>
    <sheet name="SEPTIEMBRE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2" i="1" l="1"/>
  <c r="D151" i="1"/>
  <c r="C150" i="1"/>
  <c r="D150" i="1" s="1"/>
  <c r="D149" i="1"/>
  <c r="D148" i="1"/>
  <c r="B147" i="1"/>
  <c r="D147" i="1" s="1"/>
  <c r="D146" i="1"/>
  <c r="D145" i="1"/>
  <c r="B144" i="1"/>
  <c r="D144" i="1" s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B130" i="1"/>
  <c r="D130" i="1" s="1"/>
  <c r="D129" i="1"/>
  <c r="D128" i="1"/>
  <c r="L112" i="1"/>
  <c r="K112" i="1"/>
  <c r="J112" i="1"/>
  <c r="I112" i="1"/>
  <c r="H112" i="1"/>
  <c r="G112" i="1"/>
  <c r="F112" i="1"/>
  <c r="E112" i="1"/>
  <c r="D112" i="1"/>
  <c r="C112" i="1"/>
  <c r="B112" i="1"/>
  <c r="M111" i="1"/>
  <c r="M110" i="1"/>
  <c r="M109" i="1"/>
  <c r="M112" i="1" s="1"/>
  <c r="AC104" i="1"/>
  <c r="K104" i="1"/>
  <c r="AC103" i="1"/>
  <c r="K103" i="1"/>
  <c r="AC102" i="1"/>
  <c r="K102" i="1"/>
  <c r="AC101" i="1"/>
  <c r="K101" i="1"/>
  <c r="AB100" i="1"/>
  <c r="AA100" i="1"/>
  <c r="Z100" i="1"/>
  <c r="X100" i="1"/>
  <c r="W100" i="1"/>
  <c r="V100" i="1"/>
  <c r="U100" i="1"/>
  <c r="S100" i="1"/>
  <c r="R100" i="1"/>
  <c r="Q100" i="1"/>
  <c r="P100" i="1"/>
  <c r="O100" i="1"/>
  <c r="N100" i="1"/>
  <c r="M100" i="1"/>
  <c r="L100" i="1"/>
  <c r="J100" i="1"/>
  <c r="I100" i="1"/>
  <c r="H100" i="1"/>
  <c r="G100" i="1"/>
  <c r="F100" i="1"/>
  <c r="E100" i="1"/>
  <c r="D100" i="1"/>
  <c r="C100" i="1"/>
  <c r="K100" i="1" s="1"/>
  <c r="AC99" i="1"/>
  <c r="K99" i="1"/>
  <c r="AC98" i="1"/>
  <c r="K98" i="1"/>
  <c r="AC97" i="1"/>
  <c r="K97" i="1"/>
  <c r="AB96" i="1"/>
  <c r="AA96" i="1"/>
  <c r="Z96" i="1"/>
  <c r="Y96" i="1"/>
  <c r="X96" i="1"/>
  <c r="W96" i="1"/>
  <c r="V96" i="1"/>
  <c r="U96" i="1"/>
  <c r="S96" i="1"/>
  <c r="R96" i="1"/>
  <c r="Q96" i="1"/>
  <c r="P96" i="1"/>
  <c r="O96" i="1"/>
  <c r="N96" i="1"/>
  <c r="M96" i="1"/>
  <c r="L96" i="1"/>
  <c r="J96" i="1"/>
  <c r="I96" i="1"/>
  <c r="H96" i="1"/>
  <c r="G96" i="1"/>
  <c r="F96" i="1"/>
  <c r="E96" i="1"/>
  <c r="D96" i="1"/>
  <c r="C96" i="1"/>
  <c r="AC95" i="1"/>
  <c r="K95" i="1"/>
  <c r="AC94" i="1"/>
  <c r="K94" i="1"/>
  <c r="Z86" i="1"/>
  <c r="V86" i="1"/>
  <c r="W86" i="1" s="1"/>
  <c r="U86" i="1"/>
  <c r="X86" i="1" s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B86" i="1"/>
  <c r="W85" i="1"/>
  <c r="X85" i="1" s="1"/>
  <c r="T85" i="1"/>
  <c r="Y85" i="1" s="1"/>
  <c r="P85" i="1"/>
  <c r="W84" i="1"/>
  <c r="U84" i="1"/>
  <c r="X84" i="1" s="1"/>
  <c r="Q84" i="1"/>
  <c r="T84" i="1" s="1"/>
  <c r="Y84" i="1" s="1"/>
  <c r="P84" i="1"/>
  <c r="W83" i="1"/>
  <c r="X83" i="1" s="1"/>
  <c r="T83" i="1"/>
  <c r="Y83" i="1" s="1"/>
  <c r="P83" i="1"/>
  <c r="W82" i="1"/>
  <c r="X82" i="1" s="1"/>
  <c r="P82" i="1"/>
  <c r="Q82" i="1" s="1"/>
  <c r="W81" i="1"/>
  <c r="X81" i="1" s="1"/>
  <c r="P81" i="1"/>
  <c r="Q81" i="1" s="1"/>
  <c r="W80" i="1"/>
  <c r="X80" i="1" s="1"/>
  <c r="P80" i="1"/>
  <c r="X79" i="1"/>
  <c r="W79" i="1"/>
  <c r="P79" i="1"/>
  <c r="Q79" i="1" s="1"/>
  <c r="W78" i="1"/>
  <c r="X78" i="1" s="1"/>
  <c r="P78" i="1"/>
  <c r="W77" i="1"/>
  <c r="X77" i="1" s="1"/>
  <c r="P77" i="1"/>
  <c r="W76" i="1"/>
  <c r="X76" i="1" s="1"/>
  <c r="Q76" i="1"/>
  <c r="P76" i="1"/>
  <c r="W75" i="1"/>
  <c r="X75" i="1" s="1"/>
  <c r="P75" i="1"/>
  <c r="W74" i="1"/>
  <c r="X74" i="1" s="1"/>
  <c r="T74" i="1"/>
  <c r="Y74" i="1" s="1"/>
  <c r="P74" i="1"/>
  <c r="W73" i="1"/>
  <c r="X73" i="1" s="1"/>
  <c r="P73" i="1"/>
  <c r="Q73" i="1" s="1"/>
  <c r="W72" i="1"/>
  <c r="X72" i="1" s="1"/>
  <c r="P72" i="1"/>
  <c r="Q72" i="1" s="1"/>
  <c r="R72" i="1" s="1"/>
  <c r="W71" i="1"/>
  <c r="X71" i="1" s="1"/>
  <c r="P71" i="1"/>
  <c r="W70" i="1"/>
  <c r="X70" i="1" s="1"/>
  <c r="P70" i="1"/>
  <c r="W69" i="1"/>
  <c r="X69" i="1" s="1"/>
  <c r="P69" i="1"/>
  <c r="Q69" i="1" s="1"/>
  <c r="W68" i="1"/>
  <c r="X68" i="1" s="1"/>
  <c r="P68" i="1"/>
  <c r="W67" i="1"/>
  <c r="X67" i="1" s="1"/>
  <c r="T67" i="1"/>
  <c r="Y67" i="1" s="1"/>
  <c r="P67" i="1"/>
  <c r="W66" i="1"/>
  <c r="X66" i="1" s="1"/>
  <c r="T66" i="1"/>
  <c r="Y66" i="1" s="1"/>
  <c r="P66" i="1"/>
  <c r="Y65" i="1"/>
  <c r="X65" i="1"/>
  <c r="W65" i="1"/>
  <c r="T65" i="1"/>
  <c r="W64" i="1"/>
  <c r="X64" i="1" s="1"/>
  <c r="T64" i="1"/>
  <c r="Y64" i="1" s="1"/>
  <c r="Q53" i="1"/>
  <c r="P53" i="1"/>
  <c r="M53" i="1"/>
  <c r="L53" i="1"/>
  <c r="H53" i="1"/>
  <c r="R52" i="1"/>
  <c r="O51" i="1"/>
  <c r="O53" i="1" s="1"/>
  <c r="N51" i="1"/>
  <c r="N53" i="1" s="1"/>
  <c r="M51" i="1"/>
  <c r="L51" i="1"/>
  <c r="K51" i="1"/>
  <c r="K53" i="1" s="1"/>
  <c r="J51" i="1"/>
  <c r="J53" i="1" s="1"/>
  <c r="I51" i="1"/>
  <c r="I53" i="1" s="1"/>
  <c r="H51" i="1"/>
  <c r="G51" i="1"/>
  <c r="G53" i="1" s="1"/>
  <c r="F51" i="1"/>
  <c r="F53" i="1" s="1"/>
  <c r="E51" i="1"/>
  <c r="E53" i="1" s="1"/>
  <c r="D51" i="1"/>
  <c r="D53" i="1" s="1"/>
  <c r="C51" i="1"/>
  <c r="C53" i="1" s="1"/>
  <c r="B51" i="1"/>
  <c r="B53" i="1" s="1"/>
  <c r="R50" i="1"/>
  <c r="R49" i="1"/>
  <c r="R48" i="1"/>
  <c r="R47" i="1"/>
  <c r="R46" i="1"/>
  <c r="R45" i="1"/>
  <c r="R44" i="1"/>
  <c r="R43" i="1"/>
  <c r="R42" i="1"/>
  <c r="R41" i="1"/>
  <c r="R40" i="1"/>
  <c r="R39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E9" i="1"/>
  <c r="AB4" i="1"/>
  <c r="AC96" i="1" l="1"/>
  <c r="Q78" i="1"/>
  <c r="R78" i="1" s="1"/>
  <c r="S78" i="1" s="1"/>
  <c r="T78" i="1" s="1"/>
  <c r="Y78" i="1" s="1"/>
  <c r="R81" i="1"/>
  <c r="S81" i="1" s="1"/>
  <c r="T81" i="1" s="1"/>
  <c r="Y81" i="1" s="1"/>
  <c r="Q75" i="1"/>
  <c r="R75" i="1" s="1"/>
  <c r="S75" i="1" s="1"/>
  <c r="T75" i="1" s="1"/>
  <c r="Y75" i="1" s="1"/>
  <c r="Q70" i="1"/>
  <c r="R70" i="1" s="1"/>
  <c r="R51" i="1"/>
  <c r="R53" i="1" s="1"/>
  <c r="K96" i="1"/>
  <c r="P86" i="1"/>
  <c r="AC100" i="1"/>
  <c r="R73" i="1"/>
  <c r="S73" i="1"/>
  <c r="T73" i="1" s="1"/>
  <c r="Y73" i="1" s="1"/>
  <c r="S79" i="1"/>
  <c r="T79" i="1" s="1"/>
  <c r="Y79" i="1" s="1"/>
  <c r="S69" i="1"/>
  <c r="T69" i="1" s="1"/>
  <c r="Y69" i="1" s="1"/>
  <c r="Q68" i="1"/>
  <c r="S68" i="1" s="1"/>
  <c r="Q71" i="1"/>
  <c r="S71" i="1" s="1"/>
  <c r="T71" i="1" s="1"/>
  <c r="Y71" i="1" s="1"/>
  <c r="R68" i="1"/>
  <c r="R71" i="1"/>
  <c r="Q77" i="1"/>
  <c r="R77" i="1" s="1"/>
  <c r="S77" i="1" s="1"/>
  <c r="T77" i="1" s="1"/>
  <c r="Y77" i="1" s="1"/>
  <c r="R76" i="1"/>
  <c r="S76" i="1" s="1"/>
  <c r="T76" i="1" s="1"/>
  <c r="Y76" i="1" s="1"/>
  <c r="R79" i="1"/>
  <c r="R82" i="1"/>
  <c r="S82" i="1" s="1"/>
  <c r="T82" i="1" s="1"/>
  <c r="Y82" i="1" s="1"/>
  <c r="S72" i="1"/>
  <c r="T72" i="1" s="1"/>
  <c r="Y72" i="1" s="1"/>
  <c r="R69" i="1"/>
  <c r="Q80" i="1"/>
  <c r="R80" i="1" s="1"/>
  <c r="S80" i="1" s="1"/>
  <c r="T80" i="1" s="1"/>
  <c r="Y80" i="1" s="1"/>
  <c r="S70" i="1" l="1"/>
  <c r="T70" i="1" s="1"/>
  <c r="Y70" i="1" s="1"/>
  <c r="Q86" i="1"/>
  <c r="T68" i="1"/>
  <c r="S86" i="1"/>
  <c r="R86" i="1"/>
  <c r="Y68" i="1" l="1"/>
  <c r="T86" i="1"/>
  <c r="Y86" i="1" s="1"/>
  <c r="T99" i="1"/>
  <c r="T96" i="1"/>
  <c r="T98" i="1"/>
  <c r="T100" i="1"/>
  <c r="T101" i="1"/>
  <c r="T95" i="1"/>
  <c r="T104" i="1"/>
  <c r="T94" i="1"/>
  <c r="T103" i="1"/>
  <c r="T97" i="1"/>
  <c r="T102" i="1"/>
</calcChain>
</file>

<file path=xl/sharedStrings.xml><?xml version="1.0" encoding="utf-8"?>
<sst xmlns="http://schemas.openxmlformats.org/spreadsheetml/2006/main" count="272" uniqueCount="207">
  <si>
    <t xml:space="preserve">Ministerio de Salud Pública </t>
  </si>
  <si>
    <t xml:space="preserve">Este Documento es para enviarlo electornicamente por correo </t>
  </si>
  <si>
    <t>Viceministerio de Salud Colectiva</t>
  </si>
  <si>
    <t>Departamento de Bioestadística (DB)</t>
  </si>
  <si>
    <t>67-A</t>
  </si>
  <si>
    <t>INFORME MENSUAL DE PRODUCCIÓN DE SERVICIOS  CENTROS PRIVADOS</t>
  </si>
  <si>
    <t>Region:</t>
  </si>
  <si>
    <t>Provincia:</t>
  </si>
  <si>
    <t>SANTO DOMINGO DE GUZMAN</t>
  </si>
  <si>
    <t>Municipio/Area:</t>
  </si>
  <si>
    <t>DISTRITO NACIONAL</t>
  </si>
  <si>
    <t>Nombre del Centro:</t>
  </si>
  <si>
    <t>HOSPITAL MATERNO DRA. EVANGELINA RODUIGUEZ</t>
  </si>
  <si>
    <t>Mes:</t>
  </si>
  <si>
    <t>Septiembre</t>
  </si>
  <si>
    <t xml:space="preserve">Año: </t>
  </si>
  <si>
    <t>Lado-A</t>
  </si>
  <si>
    <t>CONSULTAS EXTERNA</t>
  </si>
  <si>
    <t>SERVICIO DE:</t>
  </si>
  <si>
    <t>EDAD</t>
  </si>
  <si>
    <t>CONSULTA EXTERNA</t>
  </si>
  <si>
    <t>SEXO</t>
  </si>
  <si>
    <t>NACIONALIDAD</t>
  </si>
  <si>
    <t>TOTAL</t>
  </si>
  <si>
    <t>&lt;-1</t>
  </si>
  <si>
    <t>1-4</t>
  </si>
  <si>
    <t>5-9</t>
  </si>
  <si>
    <t>10-19</t>
  </si>
  <si>
    <t>20-29</t>
  </si>
  <si>
    <t>30-39</t>
  </si>
  <si>
    <t>40-49</t>
  </si>
  <si>
    <t>50-59</t>
  </si>
  <si>
    <t>60 Y MAS</t>
  </si>
  <si>
    <t>PRIM. VEZ</t>
  </si>
  <si>
    <t>Sub</t>
  </si>
  <si>
    <t>M</t>
  </si>
  <si>
    <t>F</t>
  </si>
  <si>
    <t>DOMINICANO</t>
  </si>
  <si>
    <t>HAITIANO</t>
  </si>
  <si>
    <t>OTROS</t>
  </si>
  <si>
    <t>en el año</t>
  </si>
  <si>
    <t>Secuente</t>
  </si>
  <si>
    <t>1.Medicina General</t>
  </si>
  <si>
    <t>1.Pediatría</t>
  </si>
  <si>
    <t>1.Obstetricia</t>
  </si>
  <si>
    <t>1.Ginecología</t>
  </si>
  <si>
    <t>1.Medicina Interna</t>
  </si>
  <si>
    <t>1.Medicina Familiar</t>
  </si>
  <si>
    <t>1.Cardiología</t>
  </si>
  <si>
    <t>1.Gastroenterología</t>
  </si>
  <si>
    <t>1.Dermatología</t>
  </si>
  <si>
    <t>1.Endocrinología</t>
  </si>
  <si>
    <t>1.Neumología</t>
  </si>
  <si>
    <t>1.Salud Mental</t>
  </si>
  <si>
    <t>1.Neurología</t>
  </si>
  <si>
    <t>1.Nefrología</t>
  </si>
  <si>
    <t>1.Oncologia</t>
  </si>
  <si>
    <t>1.Nutrición</t>
  </si>
  <si>
    <t>1.Reumatología</t>
  </si>
  <si>
    <t>1.Geriatría</t>
  </si>
  <si>
    <t>1. Discapacidad</t>
  </si>
  <si>
    <t>1. Rehabilitacion</t>
  </si>
  <si>
    <t>1.Cirug. Pediatrica</t>
  </si>
  <si>
    <t>1.Infectologia</t>
  </si>
  <si>
    <t>1.Hematologia</t>
  </si>
  <si>
    <t>1.Perinatologia</t>
  </si>
  <si>
    <t>1.Cirugía General</t>
  </si>
  <si>
    <t>1.Ortopedia</t>
  </si>
  <si>
    <t>1.Urología</t>
  </si>
  <si>
    <t>1.Oftalmología</t>
  </si>
  <si>
    <t>1.Otorrino</t>
  </si>
  <si>
    <t>1.Maxilo- Facial</t>
  </si>
  <si>
    <t>1.Fisiatría</t>
  </si>
  <si>
    <t>1.Cirugía Plástica</t>
  </si>
  <si>
    <t>1.Neurocirugía</t>
  </si>
  <si>
    <t>1.Cirug. Cardiovascul.</t>
  </si>
  <si>
    <t>1.Otras Consultas</t>
  </si>
  <si>
    <t>Total de Consultas</t>
  </si>
  <si>
    <r>
      <t xml:space="preserve">EMERGENCIAS           </t>
    </r>
    <r>
      <rPr>
        <b/>
        <sz val="9"/>
        <rFont val="Calibri"/>
        <family val="2"/>
      </rPr>
      <t>→</t>
    </r>
  </si>
  <si>
    <t xml:space="preserve">TOTAL DE SERVICIOS EXTERNO </t>
  </si>
  <si>
    <t>(CONSULTAS + EMERGENCIAS)</t>
  </si>
  <si>
    <t>CONTINUA AL DORSO</t>
  </si>
  <si>
    <t>Lado-B</t>
  </si>
  <si>
    <t>HOSPITALIZACION</t>
  </si>
  <si>
    <t>Ingresos</t>
  </si>
  <si>
    <t>EGRESOS</t>
  </si>
  <si>
    <t>Días Paciente</t>
  </si>
  <si>
    <t>Num. De Camas</t>
  </si>
  <si>
    <t>Días Camas</t>
  </si>
  <si>
    <t>%  Ocupacion</t>
  </si>
  <si>
    <t>Promedio Estadia</t>
  </si>
  <si>
    <t>Paciente/Inicio Periodo</t>
  </si>
  <si>
    <t>Altas</t>
  </si>
  <si>
    <t>Def.       (-48h)</t>
  </si>
  <si>
    <t>Def. (+48h)</t>
  </si>
  <si>
    <t>Total</t>
  </si>
  <si>
    <t xml:space="preserve">Cantidad de dias del Mes Seleccionado </t>
  </si>
  <si>
    <t>Meses</t>
  </si>
  <si>
    <t>Dias</t>
  </si>
  <si>
    <t>2.Med. General</t>
  </si>
  <si>
    <t>2.Pediatría</t>
  </si>
  <si>
    <r>
      <rPr>
        <b/>
        <u/>
        <sz val="11"/>
        <color indexed="60"/>
        <rFont val="Calibri"/>
        <family val="2"/>
      </rPr>
      <t xml:space="preserve">Dias Pacientes: </t>
    </r>
    <r>
      <rPr>
        <sz val="11"/>
        <color indexed="60"/>
        <rFont val="Calibri"/>
        <family val="2"/>
      </rPr>
      <t>Es la suma de los días paciente contados en cada uno de los días del período considerado</t>
    </r>
  </si>
  <si>
    <r>
      <rPr>
        <b/>
        <u/>
        <sz val="11"/>
        <color indexed="60"/>
        <rFont val="Calibri"/>
        <family val="2"/>
      </rPr>
      <t>Promedio Estadia:</t>
    </r>
    <r>
      <rPr>
        <sz val="11"/>
        <color indexed="60"/>
        <rFont val="Calibri"/>
        <family val="2"/>
      </rPr>
      <t xml:space="preserve"> Es un indicador del rendimiento del recurso Cama, esta relacionado con el numero de egreso que produce un servicio en un periodo especifico.</t>
    </r>
  </si>
  <si>
    <t>2.Obstetricia</t>
  </si>
  <si>
    <t>2.Ginecología</t>
  </si>
  <si>
    <t>2.Med. interna</t>
  </si>
  <si>
    <t>2.Cardiología</t>
  </si>
  <si>
    <t>2.Nefrología</t>
  </si>
  <si>
    <r>
      <rPr>
        <b/>
        <u/>
        <sz val="11"/>
        <color indexed="60"/>
        <rFont val="Calibri"/>
        <family val="2"/>
      </rPr>
      <t>Num. Camas:</t>
    </r>
    <r>
      <rPr>
        <sz val="11"/>
        <color indexed="60"/>
        <rFont val="Calibri"/>
        <family val="2"/>
      </rPr>
      <t xml:space="preserve"> Es el numero de camas que esta disponible para ese tipo de hospitalizacion</t>
    </r>
  </si>
  <si>
    <t>Debe indicarse el numero de camas disponibles para ese servicios Sin importar si hubo o no hospitalizacion ese mes</t>
  </si>
  <si>
    <t>2.Gastroenterología</t>
  </si>
  <si>
    <t>2.Endocrinología</t>
  </si>
  <si>
    <t>2.Neumología</t>
  </si>
  <si>
    <r>
      <rPr>
        <b/>
        <u/>
        <sz val="11"/>
        <color indexed="60"/>
        <rFont val="Calibri"/>
        <family val="2"/>
      </rPr>
      <t>Dias Camas:</t>
    </r>
    <r>
      <rPr>
        <sz val="11"/>
        <color indexed="60"/>
        <rFont val="Calibri"/>
        <family val="2"/>
      </rPr>
      <t xml:space="preserve"> Es una medida de la capacidad de oferta de servicio del establecimiento, determinada por la dotacion de camas.</t>
    </r>
  </si>
  <si>
    <t>2.Cirugía Gral.</t>
  </si>
  <si>
    <t>2.Oftalmol-Otorrino</t>
  </si>
  <si>
    <t>2.Ortopedia</t>
  </si>
  <si>
    <t>2.Urología</t>
  </si>
  <si>
    <r>
      <rPr>
        <b/>
        <u/>
        <sz val="11"/>
        <color indexed="60"/>
        <rFont val="Calibri"/>
        <family val="2"/>
      </rPr>
      <t>% Ocupacions:</t>
    </r>
    <r>
      <rPr>
        <sz val="11"/>
        <color indexed="60"/>
        <rFont val="Calibri"/>
        <family val="2"/>
      </rPr>
      <t xml:space="preserve"> Es el porcentaje que ocuparon los dias paciente entre los Dias Camas.</t>
    </r>
  </si>
  <si>
    <t>2.Neurocirugía</t>
  </si>
  <si>
    <t>2.Hematologia</t>
  </si>
  <si>
    <t>2.Geriatría</t>
  </si>
  <si>
    <t>2. Discapacidad</t>
  </si>
  <si>
    <t>2. Rehabilitacion</t>
  </si>
  <si>
    <t>2.Psiquiatría</t>
  </si>
  <si>
    <t>2.Cuidad. Intens.</t>
  </si>
  <si>
    <t>2.Otras Especialidades</t>
  </si>
  <si>
    <t>SALUD REPRODUCTIVA</t>
  </si>
  <si>
    <t>Nacionalidad</t>
  </si>
  <si>
    <t xml:space="preserve">Partos y Nacimientos </t>
  </si>
  <si>
    <t>DOMINCANA</t>
  </si>
  <si>
    <t>HAITIANA</t>
  </si>
  <si>
    <t xml:space="preserve">Edad de la Madre </t>
  </si>
  <si>
    <t>Menor 15</t>
  </si>
  <si>
    <t>15-19</t>
  </si>
  <si>
    <t>20-24</t>
  </si>
  <si>
    <t>25-29</t>
  </si>
  <si>
    <t>30-34</t>
  </si>
  <si>
    <t>35-39</t>
  </si>
  <si>
    <t>40-44</t>
  </si>
  <si>
    <t>45 o mas</t>
  </si>
  <si>
    <t>PARTOS</t>
  </si>
  <si>
    <t xml:space="preserve">Via Vaginal </t>
  </si>
  <si>
    <t xml:space="preserve">Via Cesarea </t>
  </si>
  <si>
    <t>Gemelares</t>
  </si>
  <si>
    <t>NACIMIENTOS</t>
  </si>
  <si>
    <t>Vivos</t>
  </si>
  <si>
    <t xml:space="preserve">Muertos </t>
  </si>
  <si>
    <t xml:space="preserve">Abortos </t>
  </si>
  <si>
    <t xml:space="preserve">Bajo Peso </t>
  </si>
  <si>
    <t>Prematuridad</t>
  </si>
  <si>
    <t>Malformación congenita</t>
  </si>
  <si>
    <t xml:space="preserve">Violencia de Genero </t>
  </si>
  <si>
    <t>Fisica</t>
  </si>
  <si>
    <t>psicologica</t>
  </si>
  <si>
    <t>Sexual </t>
  </si>
  <si>
    <t>DISCAPACIDAD</t>
  </si>
  <si>
    <t>1. Diagnostico medico según la CIE-0</t>
  </si>
  <si>
    <t>2. Uso de ayuda tecnicas externas</t>
  </si>
  <si>
    <t>SI</t>
  </si>
  <si>
    <t>NO</t>
  </si>
  <si>
    <t>3. Tipo de ayuda tecnicas externas</t>
  </si>
  <si>
    <t xml:space="preserve">Baston </t>
  </si>
  <si>
    <t>X</t>
  </si>
  <si>
    <t>Silla de ruedas</t>
  </si>
  <si>
    <t>Muletas</t>
  </si>
  <si>
    <t>Audifonos</t>
  </si>
  <si>
    <t>4. Rango de tiempo para limitación</t>
  </si>
  <si>
    <t>permanente (menos de 10 años)</t>
  </si>
  <si>
    <t>permanete (mayor de 10 años)</t>
  </si>
  <si>
    <t>Congenita</t>
  </si>
  <si>
    <t>OTROS DATOS</t>
  </si>
  <si>
    <t>Externo</t>
  </si>
  <si>
    <t>Interno</t>
  </si>
  <si>
    <t>Exámenes de Patología</t>
  </si>
  <si>
    <t>Radiografía</t>
  </si>
  <si>
    <t>Sonografía</t>
  </si>
  <si>
    <t>Tomografía</t>
  </si>
  <si>
    <t>Resonancia Magnética</t>
  </si>
  <si>
    <t>Ecocardiograma</t>
  </si>
  <si>
    <t>Fluoroscopia</t>
  </si>
  <si>
    <t>Gammagrafia</t>
  </si>
  <si>
    <t>Mamografía</t>
  </si>
  <si>
    <t>Electrocardiograma</t>
  </si>
  <si>
    <t>Endoscopia</t>
  </si>
  <si>
    <t>Cistoscopia</t>
  </si>
  <si>
    <t>Rectocismoidoscopia</t>
  </si>
  <si>
    <t>Electroencefalografía</t>
  </si>
  <si>
    <t>Prueba de Esfuerzo</t>
  </si>
  <si>
    <t>Laparoscopia</t>
  </si>
  <si>
    <t>Prueba de Laboratorio</t>
  </si>
  <si>
    <t>Transfusiones</t>
  </si>
  <si>
    <t>Colposcopia</t>
  </si>
  <si>
    <t>Otros Datos</t>
  </si>
  <si>
    <t>No De Muertes por Accidentes de Transito</t>
  </si>
  <si>
    <t>No De Papanicolaou</t>
  </si>
  <si>
    <t>No De Embarazadas Adolescentes en Control</t>
  </si>
  <si>
    <t>No  De Procedimientos Odontológico</t>
  </si>
  <si>
    <t xml:space="preserve">Atencion a Accidentes de Transito </t>
  </si>
  <si>
    <t>Dra. Dayana Rodriguez</t>
  </si>
  <si>
    <t>FIRMA DEL RESPONSABLE</t>
  </si>
  <si>
    <t>FECHA DE ENVIÓ</t>
  </si>
  <si>
    <t>OBSERVACIONES:</t>
  </si>
  <si>
    <t>Departamento de Estadisticas</t>
  </si>
  <si>
    <t>DIGITADO POR</t>
  </si>
  <si>
    <t>VALIDADO POR</t>
  </si>
  <si>
    <t>SISTEMA DE INFORMACIÓN Y ESTADÍSTICA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</si>
</sst>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RD$&quot;* #,##0.00_);_(&quot;RD$&quot;* \(#,##0.00\);_(&quot;RD$&quot;* &quot;-&quot;??_);_(@_)"/>
    <numFmt numFmtId="165" formatCode="_(* #,##0.00_);_(* \(#,##0.00\);_(* &quot;-&quot;??_);_(@_)"/>
    <numFmt numFmtId="166" formatCode="#,##0.00;[Red]#,##0.00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 Black"/>
      <family val="2"/>
    </font>
    <font>
      <sz val="10"/>
      <name val="Arial"/>
      <family val="2"/>
    </font>
    <font>
      <b/>
      <i/>
      <sz val="11"/>
      <name val="Arial"/>
      <family val="2"/>
    </font>
    <font>
      <sz val="11"/>
      <color indexed="10"/>
      <name val="Calibri"/>
      <family val="2"/>
    </font>
    <font>
      <b/>
      <sz val="11"/>
      <name val="Arial"/>
      <family val="2"/>
    </font>
    <font>
      <b/>
      <sz val="10"/>
      <name val="Arial Black"/>
      <family val="2"/>
    </font>
    <font>
      <b/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b/>
      <sz val="10"/>
      <name val="Times New Roman"/>
      <family val="1"/>
    </font>
    <font>
      <b/>
      <sz val="8"/>
      <name val="Times New Roman"/>
      <family val="1"/>
    </font>
    <font>
      <b/>
      <sz val="8"/>
      <name val="Arial"/>
      <family val="2"/>
    </font>
    <font>
      <sz val="10"/>
      <name val="Times New Roman"/>
      <family val="1"/>
    </font>
    <font>
      <sz val="9"/>
      <color indexed="8"/>
      <name val="Arial"/>
      <family val="2"/>
    </font>
    <font>
      <sz val="11"/>
      <name val="Arial Narrow"/>
      <family val="2"/>
    </font>
    <font>
      <sz val="11"/>
      <name val="Times New Roman"/>
      <family val="1"/>
    </font>
    <font>
      <b/>
      <sz val="9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sz val="11"/>
      <color indexed="60"/>
      <name val="Calibri"/>
      <family val="2"/>
    </font>
    <font>
      <b/>
      <u/>
      <sz val="11"/>
      <color indexed="60"/>
      <name val="Calibri"/>
      <family val="2"/>
    </font>
    <font>
      <b/>
      <sz val="11"/>
      <color indexed="8"/>
      <name val="Calibri"/>
      <family val="2"/>
    </font>
    <font>
      <sz val="9"/>
      <color indexed="8"/>
      <name val="Calibri"/>
      <family val="2"/>
    </font>
    <font>
      <b/>
      <sz val="12"/>
      <color indexed="8"/>
      <name val="Calibri"/>
      <family val="2"/>
    </font>
    <font>
      <sz val="10"/>
      <color indexed="8"/>
      <name val="Calibri"/>
      <family val="2"/>
    </font>
    <font>
      <sz val="8"/>
      <color rgb="FF222222"/>
      <name val="Times New Roman"/>
      <family val="1"/>
    </font>
    <font>
      <sz val="11"/>
      <color rgb="FF222222"/>
      <name val="Times New Roman"/>
      <family val="1"/>
    </font>
    <font>
      <b/>
      <sz val="14"/>
      <color theme="1"/>
      <name val="Calibri"/>
      <family val="2"/>
      <scheme val="minor"/>
    </font>
    <font>
      <sz val="8"/>
      <name val="Courier New"/>
      <family val="3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416">
    <xf numFmtId="0" fontId="0" fillId="0" borderId="0" xfId="0"/>
    <xf numFmtId="0" fontId="2" fillId="0" borderId="0" xfId="0" applyFont="1"/>
    <xf numFmtId="0" fontId="7" fillId="0" borderId="0" xfId="0" applyFont="1"/>
    <xf numFmtId="0" fontId="6" fillId="0" borderId="0" xfId="0" applyFont="1" applyAlignment="1">
      <alignment horizontal="left"/>
    </xf>
    <xf numFmtId="0" fontId="8" fillId="0" borderId="0" xfId="0" applyFont="1"/>
    <xf numFmtId="3" fontId="9" fillId="0" borderId="1" xfId="0" applyNumberFormat="1" applyFont="1" applyBorder="1"/>
    <xf numFmtId="0" fontId="8" fillId="0" borderId="1" xfId="0" applyFont="1" applyBorder="1"/>
    <xf numFmtId="0" fontId="10" fillId="0" borderId="0" xfId="0" applyFont="1" applyAlignment="1">
      <alignment wrapText="1"/>
    </xf>
    <xf numFmtId="0" fontId="11" fillId="0" borderId="0" xfId="0" applyFont="1"/>
    <xf numFmtId="0" fontId="0" fillId="0" borderId="0" xfId="0" applyProtection="1">
      <protection locked="0"/>
    </xf>
    <xf numFmtId="0" fontId="5" fillId="0" borderId="0" xfId="0" applyFont="1" applyAlignment="1">
      <alignment wrapText="1"/>
    </xf>
    <xf numFmtId="0" fontId="9" fillId="0" borderId="0" xfId="0" applyFont="1"/>
    <xf numFmtId="14" fontId="6" fillId="0" borderId="0" xfId="0" applyNumberFormat="1" applyFont="1"/>
    <xf numFmtId="1" fontId="9" fillId="0" borderId="0" xfId="0" applyNumberFormat="1" applyFont="1"/>
    <xf numFmtId="14" fontId="3" fillId="0" borderId="0" xfId="0" applyNumberFormat="1" applyFont="1" applyAlignment="1">
      <alignment horizontal="left"/>
    </xf>
    <xf numFmtId="14" fontId="9" fillId="0" borderId="0" xfId="0" applyNumberFormat="1" applyFont="1" applyAlignment="1">
      <alignment horizontal="center"/>
    </xf>
    <xf numFmtId="14" fontId="9" fillId="0" borderId="0" xfId="0" applyNumberFormat="1" applyFont="1"/>
    <xf numFmtId="0" fontId="13" fillId="4" borderId="5" xfId="0" applyFont="1" applyFill="1" applyBorder="1" applyAlignment="1">
      <alignment horizontal="center"/>
    </xf>
    <xf numFmtId="0" fontId="13" fillId="4" borderId="6" xfId="0" applyFont="1" applyFill="1" applyBorder="1"/>
    <xf numFmtId="0" fontId="13" fillId="4" borderId="7" xfId="0" applyFont="1" applyFill="1" applyBorder="1"/>
    <xf numFmtId="49" fontId="15" fillId="3" borderId="11" xfId="0" applyNumberFormat="1" applyFont="1" applyFill="1" applyBorder="1" applyAlignment="1">
      <alignment horizontal="center" vertical="center" wrapText="1"/>
    </xf>
    <xf numFmtId="49" fontId="14" fillId="4" borderId="11" xfId="0" applyNumberFormat="1" applyFont="1" applyFill="1" applyBorder="1" applyAlignment="1">
      <alignment horizontal="center" vertical="center"/>
    </xf>
    <xf numFmtId="49" fontId="15" fillId="3" borderId="13" xfId="0" applyNumberFormat="1" applyFont="1" applyFill="1" applyBorder="1" applyAlignment="1">
      <alignment horizontal="center" vertical="center"/>
    </xf>
    <xf numFmtId="49" fontId="15" fillId="3" borderId="14" xfId="0" applyNumberFormat="1" applyFont="1" applyFill="1" applyBorder="1" applyAlignment="1">
      <alignment horizontal="center" vertical="center"/>
    </xf>
    <xf numFmtId="49" fontId="15" fillId="3" borderId="15" xfId="0" applyNumberFormat="1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/>
    </xf>
    <xf numFmtId="0" fontId="15" fillId="3" borderId="20" xfId="0" applyFont="1" applyFill="1" applyBorder="1" applyAlignment="1">
      <alignment horizontal="center" vertical="center"/>
    </xf>
    <xf numFmtId="0" fontId="15" fillId="3" borderId="22" xfId="0" applyFont="1" applyFill="1" applyBorder="1" applyAlignment="1">
      <alignment vertical="center"/>
    </xf>
    <xf numFmtId="0" fontId="10" fillId="0" borderId="24" xfId="0" applyFont="1" applyBorder="1"/>
    <xf numFmtId="3" fontId="10" fillId="0" borderId="24" xfId="0" applyNumberFormat="1" applyFont="1" applyBorder="1" applyAlignment="1" applyProtection="1">
      <alignment horizontal="right"/>
      <protection locked="0"/>
    </xf>
    <xf numFmtId="0" fontId="16" fillId="0" borderId="24" xfId="0" applyFont="1" applyBorder="1"/>
    <xf numFmtId="3" fontId="10" fillId="0" borderId="25" xfId="0" applyNumberFormat="1" applyFont="1" applyBorder="1" applyAlignment="1" applyProtection="1">
      <alignment horizontal="right"/>
      <protection locked="0"/>
    </xf>
    <xf numFmtId="3" fontId="10" fillId="0" borderId="26" xfId="0" applyNumberFormat="1" applyFont="1" applyBorder="1" applyAlignment="1" applyProtection="1">
      <alignment horizontal="right"/>
      <protection locked="0"/>
    </xf>
    <xf numFmtId="3" fontId="10" fillId="0" borderId="27" xfId="0" applyNumberFormat="1" applyFont="1" applyBorder="1" applyAlignment="1" applyProtection="1">
      <alignment horizontal="right"/>
      <protection locked="0"/>
    </xf>
    <xf numFmtId="3" fontId="10" fillId="0" borderId="28" xfId="0" applyNumberFormat="1" applyFont="1" applyBorder="1" applyAlignment="1" applyProtection="1">
      <alignment horizontal="right"/>
      <protection locked="0"/>
    </xf>
    <xf numFmtId="3" fontId="12" fillId="0" borderId="24" xfId="0" applyNumberFormat="1" applyFont="1" applyBorder="1" applyAlignment="1">
      <alignment horizontal="right"/>
    </xf>
    <xf numFmtId="3" fontId="12" fillId="3" borderId="24" xfId="0" applyNumberFormat="1" applyFont="1" applyFill="1" applyBorder="1" applyAlignment="1">
      <alignment horizontal="right"/>
    </xf>
    <xf numFmtId="0" fontId="10" fillId="0" borderId="29" xfId="0" applyFont="1" applyBorder="1"/>
    <xf numFmtId="3" fontId="10" fillId="0" borderId="29" xfId="0" applyNumberFormat="1" applyFont="1" applyBorder="1" applyAlignment="1" applyProtection="1">
      <alignment horizontal="right"/>
      <protection locked="0"/>
    </xf>
    <xf numFmtId="0" fontId="16" fillId="0" borderId="29" xfId="0" applyFont="1" applyBorder="1"/>
    <xf numFmtId="3" fontId="10" fillId="0" borderId="30" xfId="0" applyNumberFormat="1" applyFont="1" applyBorder="1" applyAlignment="1" applyProtection="1">
      <alignment horizontal="right"/>
      <protection locked="0"/>
    </xf>
    <xf numFmtId="3" fontId="10" fillId="0" borderId="31" xfId="0" applyNumberFormat="1" applyFont="1" applyBorder="1" applyAlignment="1" applyProtection="1">
      <alignment horizontal="right"/>
      <protection locked="0"/>
    </xf>
    <xf numFmtId="3" fontId="10" fillId="0" borderId="32" xfId="0" applyNumberFormat="1" applyFont="1" applyBorder="1" applyAlignment="1" applyProtection="1">
      <alignment horizontal="right"/>
      <protection locked="0"/>
    </xf>
    <xf numFmtId="3" fontId="10" fillId="0" borderId="33" xfId="0" applyNumberFormat="1" applyFont="1" applyBorder="1" applyAlignment="1" applyProtection="1">
      <alignment horizontal="right"/>
      <protection locked="0"/>
    </xf>
    <xf numFmtId="3" fontId="17" fillId="0" borderId="29" xfId="0" applyNumberFormat="1" applyFont="1" applyBorder="1" applyAlignment="1">
      <alignment horizontal="right"/>
    </xf>
    <xf numFmtId="0" fontId="5" fillId="0" borderId="0" xfId="0" applyFont="1"/>
    <xf numFmtId="0" fontId="10" fillId="0" borderId="30" xfId="0" applyFont="1" applyBorder="1"/>
    <xf numFmtId="0" fontId="16" fillId="0" borderId="29" xfId="0" applyFont="1" applyBorder="1" applyAlignment="1">
      <alignment horizontal="right"/>
    </xf>
    <xf numFmtId="0" fontId="10" fillId="0" borderId="29" xfId="0" applyFont="1" applyBorder="1" applyAlignment="1">
      <alignment horizontal="right"/>
    </xf>
    <xf numFmtId="0" fontId="10" fillId="0" borderId="34" xfId="0" applyFont="1" applyBorder="1"/>
    <xf numFmtId="0" fontId="10" fillId="0" borderId="34" xfId="0" applyFont="1" applyBorder="1" applyAlignment="1" applyProtection="1">
      <alignment horizontal="right"/>
      <protection locked="0"/>
    </xf>
    <xf numFmtId="0" fontId="16" fillId="0" borderId="34" xfId="0" applyFont="1" applyBorder="1"/>
    <xf numFmtId="0" fontId="18" fillId="0" borderId="34" xfId="0" applyFont="1" applyBorder="1"/>
    <xf numFmtId="0" fontId="19" fillId="0" borderId="34" xfId="0" applyFont="1" applyBorder="1"/>
    <xf numFmtId="0" fontId="16" fillId="0" borderId="34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10" fillId="0" borderId="36" xfId="0" applyFont="1" applyBorder="1" applyAlignment="1" applyProtection="1">
      <alignment horizontal="right"/>
      <protection locked="0"/>
    </xf>
    <xf numFmtId="0" fontId="10" fillId="0" borderId="37" xfId="0" applyFont="1" applyBorder="1" applyAlignment="1" applyProtection="1">
      <alignment horizontal="right"/>
      <protection locked="0"/>
    </xf>
    <xf numFmtId="0" fontId="10" fillId="0" borderId="38" xfId="0" applyFont="1" applyBorder="1" applyAlignment="1" applyProtection="1">
      <alignment horizontal="right"/>
      <protection locked="0"/>
    </xf>
    <xf numFmtId="0" fontId="12" fillId="0" borderId="4" xfId="0" applyFont="1" applyBorder="1"/>
    <xf numFmtId="3" fontId="12" fillId="2" borderId="10" xfId="0" applyNumberFormat="1" applyFont="1" applyFill="1" applyBorder="1" applyAlignment="1">
      <alignment horizontal="right"/>
    </xf>
    <xf numFmtId="0" fontId="12" fillId="0" borderId="10" xfId="0" applyFont="1" applyBorder="1"/>
    <xf numFmtId="3" fontId="12" fillId="0" borderId="10" xfId="0" applyNumberFormat="1" applyFont="1" applyBorder="1"/>
    <xf numFmtId="3" fontId="12" fillId="0" borderId="7" xfId="0" applyNumberFormat="1" applyFont="1" applyBorder="1" applyAlignment="1">
      <alignment horizontal="center"/>
    </xf>
    <xf numFmtId="3" fontId="12" fillId="2" borderId="6" xfId="0" applyNumberFormat="1" applyFont="1" applyFill="1" applyBorder="1" applyAlignment="1">
      <alignment horizontal="right"/>
    </xf>
    <xf numFmtId="3" fontId="12" fillId="2" borderId="8" xfId="0" applyNumberFormat="1" applyFont="1" applyFill="1" applyBorder="1" applyAlignment="1">
      <alignment horizontal="right"/>
    </xf>
    <xf numFmtId="3" fontId="12" fillId="2" borderId="9" xfId="0" applyNumberFormat="1" applyFont="1" applyFill="1" applyBorder="1" applyAlignment="1">
      <alignment horizontal="right"/>
    </xf>
    <xf numFmtId="0" fontId="10" fillId="0" borderId="10" xfId="0" applyFont="1" applyBorder="1"/>
    <xf numFmtId="0" fontId="12" fillId="5" borderId="4" xfId="0" applyFont="1" applyFill="1" applyBorder="1"/>
    <xf numFmtId="0" fontId="12" fillId="5" borderId="14" xfId="0" quotePrefix="1" applyFont="1" applyFill="1" applyBorder="1" applyAlignment="1">
      <alignment horizontal="right"/>
    </xf>
    <xf numFmtId="0" fontId="10" fillId="6" borderId="14" xfId="0" applyFont="1" applyFill="1" applyBorder="1"/>
    <xf numFmtId="0" fontId="10" fillId="6" borderId="39" xfId="0" applyFont="1" applyFill="1" applyBorder="1" applyAlignment="1">
      <alignment horizontal="right"/>
    </xf>
    <xf numFmtId="0" fontId="12" fillId="5" borderId="41" xfId="0" quotePrefix="1" applyFont="1" applyFill="1" applyBorder="1" applyAlignment="1">
      <alignment horizontal="right"/>
    </xf>
    <xf numFmtId="3" fontId="12" fillId="6" borderId="14" xfId="0" quotePrefix="1" applyNumberFormat="1" applyFont="1" applyFill="1" applyBorder="1" applyAlignment="1">
      <alignment horizontal="right"/>
    </xf>
    <xf numFmtId="3" fontId="12" fillId="6" borderId="14" xfId="0" applyNumberFormat="1" applyFont="1" applyFill="1" applyBorder="1" applyAlignment="1" applyProtection="1">
      <alignment horizontal="right"/>
      <protection locked="0"/>
    </xf>
    <xf numFmtId="3" fontId="13" fillId="6" borderId="15" xfId="0" applyNumberFormat="1" applyFont="1" applyFill="1" applyBorder="1" applyAlignment="1" applyProtection="1">
      <alignment horizontal="right"/>
      <protection locked="0"/>
    </xf>
    <xf numFmtId="0" fontId="15" fillId="0" borderId="42" xfId="0" applyFont="1" applyBorder="1"/>
    <xf numFmtId="0" fontId="15" fillId="0" borderId="43" xfId="0" applyFont="1" applyBorder="1"/>
    <xf numFmtId="0" fontId="16" fillId="0" borderId="0" xfId="0" applyFont="1"/>
    <xf numFmtId="0" fontId="18" fillId="0" borderId="0" xfId="0" applyFont="1"/>
    <xf numFmtId="0" fontId="16" fillId="0" borderId="0" xfId="0" applyFont="1" applyAlignment="1">
      <alignment horizontal="center"/>
    </xf>
    <xf numFmtId="3" fontId="13" fillId="0" borderId="0" xfId="0" applyNumberFormat="1" applyFont="1" applyAlignment="1" applyProtection="1">
      <alignment horizontal="right"/>
      <protection locked="0"/>
    </xf>
    <xf numFmtId="0" fontId="0" fillId="0" borderId="0" xfId="0" applyAlignment="1">
      <alignment horizontal="center"/>
    </xf>
    <xf numFmtId="0" fontId="21" fillId="0" borderId="0" xfId="0" applyFont="1"/>
    <xf numFmtId="0" fontId="21" fillId="0" borderId="0" xfId="0" applyFont="1" applyAlignment="1" applyProtection="1">
      <alignment horizontal="left"/>
      <protection locked="0"/>
    </xf>
    <xf numFmtId="164" fontId="22" fillId="0" borderId="0" xfId="2" applyFont="1" applyBorder="1" applyAlignment="1"/>
    <xf numFmtId="0" fontId="12" fillId="3" borderId="4" xfId="0" applyFont="1" applyFill="1" applyBorder="1" applyAlignment="1">
      <alignment vertical="center" wrapText="1"/>
    </xf>
    <xf numFmtId="49" fontId="15" fillId="3" borderId="39" xfId="0" applyNumberFormat="1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vertical="center"/>
    </xf>
    <xf numFmtId="0" fontId="15" fillId="3" borderId="16" xfId="0" applyFont="1" applyFill="1" applyBorder="1" applyAlignment="1">
      <alignment vertical="center"/>
    </xf>
    <xf numFmtId="0" fontId="14" fillId="4" borderId="11" xfId="0" applyFont="1" applyFill="1" applyBorder="1" applyAlignment="1">
      <alignment vertical="center"/>
    </xf>
    <xf numFmtId="0" fontId="12" fillId="3" borderId="13" xfId="0" applyFont="1" applyFill="1" applyBorder="1" applyAlignment="1">
      <alignment horizontal="center" vertical="center" wrapText="1"/>
    </xf>
    <xf numFmtId="0" fontId="23" fillId="3" borderId="14" xfId="0" applyFont="1" applyFill="1" applyBorder="1" applyAlignment="1">
      <alignment horizontal="center" wrapText="1"/>
    </xf>
    <xf numFmtId="0" fontId="12" fillId="3" borderId="15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4" fillId="0" borderId="26" xfId="0" applyFont="1" applyBorder="1"/>
    <xf numFmtId="0" fontId="24" fillId="0" borderId="48" xfId="0" applyFont="1" applyBorder="1"/>
    <xf numFmtId="3" fontId="17" fillId="0" borderId="26" xfId="3" applyNumberFormat="1" applyFont="1" applyBorder="1" applyAlignment="1" applyProtection="1">
      <protection locked="0"/>
    </xf>
    <xf numFmtId="3" fontId="17" fillId="0" borderId="48" xfId="3" applyNumberFormat="1" applyFont="1" applyBorder="1" applyAlignment="1" applyProtection="1">
      <protection locked="0"/>
    </xf>
    <xf numFmtId="0" fontId="17" fillId="0" borderId="48" xfId="0" applyFont="1" applyBorder="1" applyProtection="1">
      <protection locked="0"/>
    </xf>
    <xf numFmtId="3" fontId="12" fillId="3" borderId="27" xfId="3" applyNumberFormat="1" applyFont="1" applyFill="1" applyBorder="1"/>
    <xf numFmtId="3" fontId="17" fillId="0" borderId="47" xfId="3" applyNumberFormat="1" applyFont="1" applyBorder="1" applyProtection="1">
      <protection locked="0"/>
    </xf>
    <xf numFmtId="3" fontId="17" fillId="0" borderId="48" xfId="3" applyNumberFormat="1" applyFont="1" applyBorder="1" applyProtection="1">
      <protection locked="0"/>
    </xf>
    <xf numFmtId="3" fontId="17" fillId="3" borderId="48" xfId="3" applyNumberFormat="1" applyFont="1" applyFill="1" applyBorder="1" applyProtection="1"/>
    <xf numFmtId="166" fontId="10" fillId="3" borderId="48" xfId="3" applyNumberFormat="1" applyFont="1" applyFill="1" applyBorder="1" applyAlignment="1" applyProtection="1"/>
    <xf numFmtId="166" fontId="17" fillId="3" borderId="49" xfId="3" applyNumberFormat="1" applyFont="1" applyFill="1" applyBorder="1" applyProtection="1"/>
    <xf numFmtId="3" fontId="17" fillId="0" borderId="3" xfId="0" applyNumberFormat="1" applyFont="1" applyBorder="1" applyProtection="1">
      <protection locked="0"/>
    </xf>
    <xf numFmtId="0" fontId="24" fillId="0" borderId="31" xfId="0" applyFont="1" applyBorder="1"/>
    <xf numFmtId="0" fontId="24" fillId="0" borderId="29" xfId="0" applyFont="1" applyBorder="1"/>
    <xf numFmtId="3" fontId="17" fillId="0" borderId="50" xfId="3" applyNumberFormat="1" applyFont="1" applyBorder="1" applyAlignment="1" applyProtection="1">
      <protection locked="0"/>
    </xf>
    <xf numFmtId="3" fontId="17" fillId="0" borderId="24" xfId="3" applyNumberFormat="1" applyFont="1" applyBorder="1" applyAlignment="1" applyProtection="1">
      <protection locked="0"/>
    </xf>
    <xf numFmtId="0" fontId="17" fillId="0" borderId="24" xfId="0" applyFont="1" applyBorder="1" applyProtection="1">
      <protection locked="0"/>
    </xf>
    <xf numFmtId="3" fontId="12" fillId="3" borderId="32" xfId="3" applyNumberFormat="1" applyFont="1" applyFill="1" applyBorder="1"/>
    <xf numFmtId="3" fontId="17" fillId="0" borderId="33" xfId="3" applyNumberFormat="1" applyFont="1" applyBorder="1" applyProtection="1">
      <protection locked="0"/>
    </xf>
    <xf numFmtId="3" fontId="17" fillId="0" borderId="29" xfId="3" applyNumberFormat="1" applyFont="1" applyBorder="1" applyProtection="1">
      <protection locked="0"/>
    </xf>
    <xf numFmtId="3" fontId="17" fillId="3" borderId="29" xfId="3" applyNumberFormat="1" applyFont="1" applyFill="1" applyBorder="1" applyProtection="1"/>
    <xf numFmtId="166" fontId="10" fillId="3" borderId="29" xfId="3" applyNumberFormat="1" applyFont="1" applyFill="1" applyBorder="1" applyAlignment="1" applyProtection="1"/>
    <xf numFmtId="166" fontId="17" fillId="3" borderId="30" xfId="3" applyNumberFormat="1" applyFont="1" applyFill="1" applyBorder="1" applyProtection="1"/>
    <xf numFmtId="3" fontId="17" fillId="0" borderId="12" xfId="0" applyNumberFormat="1" applyFont="1" applyBorder="1" applyProtection="1">
      <protection locked="0"/>
    </xf>
    <xf numFmtId="0" fontId="3" fillId="0" borderId="31" xfId="0" applyFont="1" applyBorder="1"/>
    <xf numFmtId="0" fontId="3" fillId="0" borderId="29" xfId="0" applyFont="1" applyBorder="1"/>
    <xf numFmtId="0" fontId="3" fillId="0" borderId="32" xfId="0" applyFont="1" applyBorder="1"/>
    <xf numFmtId="3" fontId="17" fillId="0" borderId="31" xfId="0" applyNumberFormat="1" applyFont="1" applyBorder="1" applyProtection="1">
      <protection locked="0"/>
    </xf>
    <xf numFmtId="3" fontId="17" fillId="0" borderId="32" xfId="0" applyNumberFormat="1" applyFont="1" applyBorder="1" applyProtection="1">
      <protection locked="0"/>
    </xf>
    <xf numFmtId="3" fontId="17" fillId="0" borderId="33" xfId="0" applyNumberFormat="1" applyFont="1" applyBorder="1" applyProtection="1">
      <protection locked="0"/>
    </xf>
    <xf numFmtId="3" fontId="17" fillId="0" borderId="29" xfId="0" applyNumberFormat="1" applyFont="1" applyBorder="1" applyProtection="1">
      <protection locked="0"/>
    </xf>
    <xf numFmtId="3" fontId="17" fillId="0" borderId="30" xfId="3" applyNumberFormat="1" applyFont="1" applyBorder="1" applyProtection="1">
      <protection locked="0"/>
    </xf>
    <xf numFmtId="0" fontId="25" fillId="0" borderId="0" xfId="0" applyFont="1" applyAlignment="1">
      <alignment horizontal="left" vertical="top" wrapText="1"/>
    </xf>
    <xf numFmtId="0" fontId="24" fillId="0" borderId="32" xfId="0" applyFont="1" applyBorder="1"/>
    <xf numFmtId="18" fontId="0" fillId="0" borderId="0" xfId="0" applyNumberFormat="1"/>
    <xf numFmtId="3" fontId="17" fillId="0" borderId="52" xfId="0" applyNumberFormat="1" applyFont="1" applyBorder="1" applyProtection="1">
      <protection locked="0"/>
    </xf>
    <xf numFmtId="0" fontId="8" fillId="3" borderId="53" xfId="0" applyFont="1" applyFill="1" applyBorder="1"/>
    <xf numFmtId="0" fontId="8" fillId="3" borderId="54" xfId="0" applyFont="1" applyFill="1" applyBorder="1"/>
    <xf numFmtId="3" fontId="8" fillId="3" borderId="54" xfId="0" applyNumberFormat="1" applyFont="1" applyFill="1" applyBorder="1"/>
    <xf numFmtId="3" fontId="12" fillId="3" borderId="55" xfId="3" applyNumberFormat="1" applyFont="1" applyFill="1" applyBorder="1"/>
    <xf numFmtId="3" fontId="12" fillId="3" borderId="53" xfId="3" applyNumberFormat="1" applyFont="1" applyFill="1" applyBorder="1"/>
    <xf numFmtId="3" fontId="12" fillId="3" borderId="54" xfId="3" applyNumberFormat="1" applyFont="1" applyFill="1" applyBorder="1"/>
    <xf numFmtId="3" fontId="12" fillId="3" borderId="56" xfId="3" applyNumberFormat="1" applyFont="1" applyFill="1" applyBorder="1"/>
    <xf numFmtId="3" fontId="12" fillId="3" borderId="18" xfId="3" applyNumberFormat="1" applyFont="1" applyFill="1" applyBorder="1"/>
    <xf numFmtId="3" fontId="12" fillId="0" borderId="0" xfId="3" applyNumberFormat="1" applyFont="1" applyFill="1" applyBorder="1"/>
    <xf numFmtId="0" fontId="22" fillId="0" borderId="0" xfId="0" applyFont="1"/>
    <xf numFmtId="0" fontId="12" fillId="3" borderId="53" xfId="0" applyFont="1" applyFill="1" applyBorder="1"/>
    <xf numFmtId="0" fontId="12" fillId="3" borderId="56" xfId="0" applyFont="1" applyFill="1" applyBorder="1"/>
    <xf numFmtId="0" fontId="12" fillId="3" borderId="54" xfId="0" applyFont="1" applyFill="1" applyBorder="1"/>
    <xf numFmtId="0" fontId="12" fillId="3" borderId="55" xfId="0" applyFont="1" applyFill="1" applyBorder="1"/>
    <xf numFmtId="0" fontId="21" fillId="0" borderId="60" xfId="0" applyFont="1" applyBorder="1" applyAlignment="1">
      <alignment horizontal="left" wrapText="1"/>
    </xf>
    <xf numFmtId="0" fontId="28" fillId="0" borderId="26" xfId="0" applyFont="1" applyBorder="1" applyProtection="1">
      <protection locked="0"/>
    </xf>
    <xf numFmtId="0" fontId="28" fillId="0" borderId="47" xfId="0" applyFont="1" applyBorder="1" applyProtection="1">
      <protection locked="0"/>
    </xf>
    <xf numFmtId="0" fontId="28" fillId="0" borderId="48" xfId="0" applyFont="1" applyBorder="1" applyProtection="1">
      <protection locked="0"/>
    </xf>
    <xf numFmtId="0" fontId="28" fillId="0" borderId="49" xfId="0" applyFont="1" applyBorder="1" applyProtection="1">
      <protection locked="0"/>
    </xf>
    <xf numFmtId="0" fontId="28" fillId="4" borderId="3" xfId="0" applyFont="1" applyFill="1" applyBorder="1" applyProtection="1">
      <protection locked="0"/>
    </xf>
    <xf numFmtId="0" fontId="28" fillId="0" borderId="0" xfId="0" applyFont="1" applyProtection="1">
      <protection locked="0"/>
    </xf>
    <xf numFmtId="0" fontId="21" fillId="0" borderId="60" xfId="0" applyFont="1" applyBorder="1" applyAlignment="1">
      <alignment horizontal="left"/>
    </xf>
    <xf numFmtId="0" fontId="28" fillId="0" borderId="31" xfId="0" applyFont="1" applyBorder="1" applyProtection="1">
      <protection locked="0"/>
    </xf>
    <xf numFmtId="0" fontId="28" fillId="0" borderId="33" xfId="0" applyFont="1" applyBorder="1" applyProtection="1">
      <protection locked="0"/>
    </xf>
    <xf numFmtId="0" fontId="28" fillId="0" borderId="29" xfId="0" applyFont="1" applyBorder="1" applyProtection="1">
      <protection locked="0"/>
    </xf>
    <xf numFmtId="0" fontId="28" fillId="0" borderId="30" xfId="0" applyFont="1" applyBorder="1" applyProtection="1">
      <protection locked="0"/>
    </xf>
    <xf numFmtId="0" fontId="28" fillId="4" borderId="12" xfId="0" applyFont="1" applyFill="1" applyBorder="1" applyProtection="1">
      <protection locked="0"/>
    </xf>
    <xf numFmtId="0" fontId="15" fillId="3" borderId="60" xfId="0" applyFont="1" applyFill="1" applyBorder="1" applyAlignment="1">
      <alignment horizontal="left"/>
    </xf>
    <xf numFmtId="0" fontId="12" fillId="4" borderId="18" xfId="0" applyFont="1" applyFill="1" applyBorder="1"/>
    <xf numFmtId="0" fontId="12" fillId="0" borderId="0" xfId="0" applyFont="1"/>
    <xf numFmtId="0" fontId="12" fillId="2" borderId="46" xfId="0" applyFont="1" applyFill="1" applyBorder="1" applyAlignment="1">
      <alignment vertical="center"/>
    </xf>
    <xf numFmtId="0" fontId="28" fillId="0" borderId="13" xfId="0" applyFont="1" applyBorder="1" applyProtection="1">
      <protection locked="0"/>
    </xf>
    <xf numFmtId="0" fontId="28" fillId="0" borderId="41" xfId="0" applyFont="1" applyBorder="1" applyProtection="1">
      <protection locked="0"/>
    </xf>
    <xf numFmtId="0" fontId="28" fillId="0" borderId="14" xfId="0" applyFont="1" applyBorder="1" applyProtection="1">
      <protection locked="0"/>
    </xf>
    <xf numFmtId="0" fontId="28" fillId="0" borderId="39" xfId="0" applyFont="1" applyBorder="1" applyProtection="1">
      <protection locked="0"/>
    </xf>
    <xf numFmtId="0" fontId="28" fillId="4" borderId="11" xfId="0" applyFont="1" applyFill="1" applyBorder="1" applyProtection="1">
      <protection locked="0"/>
    </xf>
    <xf numFmtId="0" fontId="15" fillId="3" borderId="1" xfId="0" applyFont="1" applyFill="1" applyBorder="1" applyAlignment="1">
      <alignment horizontal="left"/>
    </xf>
    <xf numFmtId="1" fontId="12" fillId="3" borderId="53" xfId="0" applyNumberFormat="1" applyFont="1" applyFill="1" applyBorder="1"/>
    <xf numFmtId="1" fontId="12" fillId="3" borderId="56" xfId="0" applyNumberFormat="1" applyFont="1" applyFill="1" applyBorder="1"/>
    <xf numFmtId="1" fontId="12" fillId="3" borderId="54" xfId="0" applyNumberFormat="1" applyFont="1" applyFill="1" applyBorder="1"/>
    <xf numFmtId="1" fontId="12" fillId="3" borderId="55" xfId="0" applyNumberFormat="1" applyFont="1" applyFill="1" applyBorder="1"/>
    <xf numFmtId="1" fontId="12" fillId="4" borderId="18" xfId="0" applyNumberFormat="1" applyFont="1" applyFill="1" applyBorder="1"/>
    <xf numFmtId="1" fontId="12" fillId="0" borderId="0" xfId="0" applyNumberFormat="1" applyFont="1"/>
    <xf numFmtId="0" fontId="28" fillId="0" borderId="57" xfId="0" applyFont="1" applyBorder="1"/>
    <xf numFmtId="0" fontId="28" fillId="0" borderId="61" xfId="0" applyFont="1" applyBorder="1"/>
    <xf numFmtId="0" fontId="28" fillId="0" borderId="53" xfId="0" applyFont="1" applyBorder="1" applyProtection="1">
      <protection locked="0"/>
    </xf>
    <xf numFmtId="0" fontId="28" fillId="0" borderId="56" xfId="0" applyFont="1" applyBorder="1" applyProtection="1">
      <protection locked="0"/>
    </xf>
    <xf numFmtId="0" fontId="28" fillId="0" borderId="54" xfId="0" applyFont="1" applyBorder="1" applyProtection="1">
      <protection locked="0"/>
    </xf>
    <xf numFmtId="0" fontId="28" fillId="0" borderId="55" xfId="0" applyFont="1" applyBorder="1" applyProtection="1">
      <protection locked="0"/>
    </xf>
    <xf numFmtId="0" fontId="28" fillId="4" borderId="18" xfId="0" applyFont="1" applyFill="1" applyBorder="1" applyProtection="1">
      <protection locked="0"/>
    </xf>
    <xf numFmtId="0" fontId="21" fillId="0" borderId="60" xfId="0" applyFont="1" applyBorder="1" applyAlignment="1">
      <alignment horizontal="center" wrapText="1"/>
    </xf>
    <xf numFmtId="0" fontId="28" fillId="0" borderId="0" xfId="0" applyFont="1"/>
    <xf numFmtId="0" fontId="10" fillId="0" borderId="0" xfId="0" applyFont="1" applyAlignment="1">
      <alignment horizontal="left"/>
    </xf>
    <xf numFmtId="3" fontId="12" fillId="0" borderId="0" xfId="0" applyNumberFormat="1" applyFont="1"/>
    <xf numFmtId="0" fontId="29" fillId="0" borderId="26" xfId="0" applyFont="1" applyBorder="1"/>
    <xf numFmtId="0" fontId="10" fillId="0" borderId="48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9" fillId="0" borderId="31" xfId="0" applyFont="1" applyBorder="1"/>
    <xf numFmtId="0" fontId="0" fillId="0" borderId="12" xfId="0" applyBorder="1" applyAlignment="1">
      <alignment horizontal="center"/>
    </xf>
    <xf numFmtId="0" fontId="29" fillId="0" borderId="36" xfId="0" applyFont="1" applyBorder="1"/>
    <xf numFmtId="0" fontId="0" fillId="0" borderId="52" xfId="0" applyBorder="1" applyAlignment="1">
      <alignment horizontal="center"/>
    </xf>
    <xf numFmtId="0" fontId="29" fillId="0" borderId="6" xfId="0" applyFont="1" applyBorder="1"/>
    <xf numFmtId="0" fontId="10" fillId="0" borderId="10" xfId="0" applyFont="1" applyBorder="1" applyAlignment="1">
      <alignment horizontal="center"/>
    </xf>
    <xf numFmtId="0" fontId="29" fillId="0" borderId="0" xfId="0" applyFont="1"/>
    <xf numFmtId="0" fontId="10" fillId="0" borderId="0" xfId="0" applyFont="1" applyAlignment="1">
      <alignment horizontal="center"/>
    </xf>
    <xf numFmtId="0" fontId="30" fillId="0" borderId="6" xfId="0" applyFont="1" applyBorder="1" applyAlignment="1">
      <alignment vertical="center" wrapText="1"/>
    </xf>
    <xf numFmtId="0" fontId="28" fillId="0" borderId="10" xfId="0" applyFont="1" applyBorder="1" applyProtection="1">
      <protection locked="0"/>
    </xf>
    <xf numFmtId="0" fontId="28" fillId="0" borderId="8" xfId="0" applyFont="1" applyBorder="1" applyProtection="1">
      <protection locked="0"/>
    </xf>
    <xf numFmtId="0" fontId="21" fillId="0" borderId="47" xfId="0" applyFont="1" applyBorder="1"/>
    <xf numFmtId="0" fontId="28" fillId="0" borderId="27" xfId="0" applyFont="1" applyBorder="1" applyProtection="1">
      <protection locked="0"/>
    </xf>
    <xf numFmtId="0" fontId="21" fillId="0" borderId="33" xfId="0" applyFont="1" applyBorder="1" applyAlignment="1">
      <alignment wrapText="1"/>
    </xf>
    <xf numFmtId="0" fontId="28" fillId="0" borderId="32" xfId="0" applyFont="1" applyBorder="1" applyProtection="1">
      <protection locked="0"/>
    </xf>
    <xf numFmtId="0" fontId="21" fillId="0" borderId="33" xfId="0" applyFont="1" applyBorder="1"/>
    <xf numFmtId="0" fontId="21" fillId="0" borderId="45" xfId="0" applyFont="1" applyBorder="1"/>
    <xf numFmtId="0" fontId="28" fillId="0" borderId="62" xfId="0" applyFont="1" applyBorder="1" applyProtection="1">
      <protection locked="0"/>
    </xf>
    <xf numFmtId="0" fontId="31" fillId="0" borderId="48" xfId="0" applyFont="1" applyBorder="1" applyAlignment="1">
      <alignment wrapText="1"/>
    </xf>
    <xf numFmtId="0" fontId="31" fillId="0" borderId="29" xfId="0" applyFont="1" applyBorder="1" applyAlignment="1">
      <alignment wrapText="1"/>
    </xf>
    <xf numFmtId="0" fontId="21" fillId="0" borderId="54" xfId="0" applyFont="1" applyBorder="1" applyAlignment="1">
      <alignment vertical="center" wrapText="1"/>
    </xf>
    <xf numFmtId="0" fontId="32" fillId="0" borderId="0" xfId="0" applyFont="1"/>
    <xf numFmtId="0" fontId="1" fillId="0" borderId="26" xfId="0" applyFont="1" applyBorder="1"/>
    <xf numFmtId="0" fontId="1" fillId="0" borderId="48" xfId="0" applyFont="1" applyBorder="1"/>
    <xf numFmtId="0" fontId="1" fillId="0" borderId="27" xfId="0" applyFont="1" applyBorder="1"/>
    <xf numFmtId="0" fontId="10" fillId="0" borderId="63" xfId="0" applyFont="1" applyBorder="1"/>
    <xf numFmtId="0" fontId="3" fillId="0" borderId="25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3" fontId="12" fillId="4" borderId="64" xfId="0" applyNumberFormat="1" applyFont="1" applyFill="1" applyBorder="1" applyAlignment="1">
      <alignment horizontal="right"/>
    </xf>
    <xf numFmtId="3" fontId="12" fillId="3" borderId="64" xfId="0" applyNumberFormat="1" applyFont="1" applyFill="1" applyBorder="1" applyAlignment="1">
      <alignment horizontal="right"/>
    </xf>
    <xf numFmtId="0" fontId="10" fillId="0" borderId="65" xfId="0" applyFont="1" applyBorder="1"/>
    <xf numFmtId="3" fontId="12" fillId="3" borderId="66" xfId="0" applyNumberFormat="1" applyFont="1" applyFill="1" applyBorder="1" applyAlignment="1">
      <alignment horizontal="right"/>
    </xf>
    <xf numFmtId="3" fontId="17" fillId="2" borderId="29" xfId="0" applyNumberFormat="1" applyFont="1" applyFill="1" applyBorder="1" applyAlignment="1" applyProtection="1">
      <alignment horizontal="right"/>
      <protection locked="0"/>
    </xf>
    <xf numFmtId="3" fontId="10" fillId="0" borderId="29" xfId="0" applyNumberFormat="1" applyFont="1" applyBorder="1" applyAlignment="1">
      <alignment horizontal="right"/>
    </xf>
    <xf numFmtId="3" fontId="10" fillId="2" borderId="29" xfId="0" applyNumberFormat="1" applyFont="1" applyFill="1" applyBorder="1" applyAlignment="1" applyProtection="1">
      <alignment horizontal="right"/>
      <protection locked="0"/>
    </xf>
    <xf numFmtId="0" fontId="10" fillId="0" borderId="61" xfId="0" applyFont="1" applyBorder="1"/>
    <xf numFmtId="3" fontId="10" fillId="0" borderId="54" xfId="0" applyNumberFormat="1" applyFont="1" applyBorder="1" applyAlignment="1" applyProtection="1">
      <alignment horizontal="right"/>
      <protection locked="0"/>
    </xf>
    <xf numFmtId="3" fontId="23" fillId="3" borderId="67" xfId="0" applyNumberFormat="1" applyFont="1" applyFill="1" applyBorder="1"/>
    <xf numFmtId="0" fontId="10" fillId="0" borderId="26" xfId="0" applyFont="1" applyBorder="1"/>
    <xf numFmtId="3" fontId="17" fillId="0" borderId="47" xfId="0" applyNumberFormat="1" applyFont="1" applyBorder="1" applyProtection="1">
      <protection locked="0"/>
    </xf>
    <xf numFmtId="3" fontId="17" fillId="0" borderId="48" xfId="0" applyNumberFormat="1" applyFont="1" applyBorder="1" applyProtection="1">
      <protection locked="0"/>
    </xf>
    <xf numFmtId="3" fontId="12" fillId="3" borderId="59" xfId="0" applyNumberFormat="1" applyFont="1" applyFill="1" applyBorder="1" applyAlignment="1" applyProtection="1">
      <alignment horizontal="right"/>
      <protection locked="0"/>
    </xf>
    <xf numFmtId="0" fontId="10" fillId="0" borderId="31" xfId="0" applyFont="1" applyBorder="1"/>
    <xf numFmtId="0" fontId="10" fillId="0" borderId="33" xfId="0" applyFont="1" applyBorder="1" applyAlignment="1">
      <alignment horizontal="left"/>
    </xf>
    <xf numFmtId="3" fontId="12" fillId="3" borderId="66" xfId="0" applyNumberFormat="1" applyFont="1" applyFill="1" applyBorder="1" applyAlignment="1" applyProtection="1">
      <alignment horizontal="right"/>
      <protection locked="0"/>
    </xf>
    <xf numFmtId="0" fontId="10" fillId="0" borderId="31" xfId="0" applyFont="1" applyBorder="1" applyAlignment="1">
      <alignment horizontal="center"/>
    </xf>
    <xf numFmtId="3" fontId="12" fillId="3" borderId="32" xfId="0" applyNumberFormat="1" applyFont="1" applyFill="1" applyBorder="1" applyProtection="1">
      <protection locked="0"/>
    </xf>
    <xf numFmtId="0" fontId="10" fillId="0" borderId="20" xfId="0" applyFont="1" applyBorder="1"/>
    <xf numFmtId="0" fontId="10" fillId="0" borderId="54" xfId="0" applyFont="1" applyBorder="1"/>
    <xf numFmtId="3" fontId="12" fillId="3" borderId="62" xfId="0" applyNumberFormat="1" applyFont="1" applyFill="1" applyBorder="1" applyProtection="1">
      <protection locked="0"/>
    </xf>
    <xf numFmtId="0" fontId="27" fillId="0" borderId="63" xfId="0" applyFont="1" applyBorder="1" applyAlignment="1" applyProtection="1">
      <alignment vertical="top"/>
      <protection locked="0"/>
    </xf>
    <xf numFmtId="0" fontId="0" fillId="0" borderId="69" xfId="0" applyBorder="1" applyProtection="1">
      <protection locked="0"/>
    </xf>
    <xf numFmtId="0" fontId="0" fillId="0" borderId="63" xfId="0" applyBorder="1" applyProtection="1">
      <protection locked="0"/>
    </xf>
    <xf numFmtId="0" fontId="0" fillId="0" borderId="64" xfId="0" applyBorder="1" applyProtection="1">
      <protection locked="0"/>
    </xf>
    <xf numFmtId="0" fontId="0" fillId="0" borderId="6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4" fillId="2" borderId="0" xfId="1" applyFont="1" applyFill="1" applyAlignment="1">
      <alignment horizontal="left"/>
    </xf>
    <xf numFmtId="0" fontId="5" fillId="0" borderId="0" xfId="0" applyFont="1" applyAlignment="1">
      <alignment horizontal="left" wrapText="1"/>
    </xf>
    <xf numFmtId="0" fontId="6" fillId="2" borderId="0" xfId="1" applyFont="1" applyFill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left"/>
    </xf>
    <xf numFmtId="0" fontId="12" fillId="0" borderId="1" xfId="0" applyFont="1" applyBorder="1" applyAlignment="1">
      <alignment horizontal="center"/>
    </xf>
    <xf numFmtId="14" fontId="3" fillId="0" borderId="2" xfId="0" applyNumberFormat="1" applyFont="1" applyBorder="1" applyAlignment="1">
      <alignment horizontal="left"/>
    </xf>
    <xf numFmtId="49" fontId="9" fillId="0" borderId="2" xfId="0" applyNumberFormat="1" applyFont="1" applyBorder="1" applyAlignment="1">
      <alignment horizontal="center"/>
    </xf>
    <xf numFmtId="14" fontId="9" fillId="0" borderId="2" xfId="0" applyNumberFormat="1" applyFont="1" applyBorder="1" applyAlignment="1">
      <alignment horizontal="center"/>
    </xf>
    <xf numFmtId="0" fontId="8" fillId="3" borderId="3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0" fontId="13" fillId="4" borderId="6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  <xf numFmtId="49" fontId="15" fillId="3" borderId="15" xfId="0" applyNumberFormat="1" applyFont="1" applyFill="1" applyBorder="1" applyAlignment="1">
      <alignment horizontal="center" vertical="center"/>
    </xf>
    <xf numFmtId="49" fontId="15" fillId="3" borderId="22" xfId="0" applyNumberFormat="1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/>
    </xf>
    <xf numFmtId="0" fontId="13" fillId="4" borderId="10" xfId="0" applyFont="1" applyFill="1" applyBorder="1" applyAlignment="1">
      <alignment horizontal="center"/>
    </xf>
    <xf numFmtId="0" fontId="13" fillId="4" borderId="7" xfId="0" applyFont="1" applyFill="1" applyBorder="1" applyAlignment="1">
      <alignment horizontal="center"/>
    </xf>
    <xf numFmtId="0" fontId="14" fillId="3" borderId="11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49" fontId="15" fillId="3" borderId="11" xfId="0" applyNumberFormat="1" applyFont="1" applyFill="1" applyBorder="1" applyAlignment="1">
      <alignment horizontal="center" vertical="center" wrapText="1"/>
    </xf>
    <xf numFmtId="49" fontId="15" fillId="3" borderId="19" xfId="0" applyNumberFormat="1" applyFont="1" applyFill="1" applyBorder="1" applyAlignment="1">
      <alignment horizontal="center" vertical="center" wrapText="1"/>
    </xf>
    <xf numFmtId="49" fontId="14" fillId="4" borderId="11" xfId="0" applyNumberFormat="1" applyFont="1" applyFill="1" applyBorder="1" applyAlignment="1">
      <alignment horizontal="center" vertical="center"/>
    </xf>
    <xf numFmtId="49" fontId="14" fillId="4" borderId="19" xfId="0" applyNumberFormat="1" applyFont="1" applyFill="1" applyBorder="1" applyAlignment="1">
      <alignment horizontal="center" vertical="center"/>
    </xf>
    <xf numFmtId="49" fontId="15" fillId="3" borderId="11" xfId="0" applyNumberFormat="1" applyFont="1" applyFill="1" applyBorder="1" applyAlignment="1">
      <alignment horizontal="center" vertical="center"/>
    </xf>
    <xf numFmtId="49" fontId="15" fillId="3" borderId="19" xfId="0" applyNumberFormat="1" applyFont="1" applyFill="1" applyBorder="1" applyAlignment="1">
      <alignment horizontal="center" vertical="center"/>
    </xf>
    <xf numFmtId="49" fontId="15" fillId="3" borderId="13" xfId="0" applyNumberFormat="1" applyFont="1" applyFill="1" applyBorder="1" applyAlignment="1">
      <alignment horizontal="center" vertical="center"/>
    </xf>
    <xf numFmtId="49" fontId="15" fillId="3" borderId="20" xfId="0" applyNumberFormat="1" applyFont="1" applyFill="1" applyBorder="1" applyAlignment="1">
      <alignment horizontal="center" vertical="center"/>
    </xf>
    <xf numFmtId="49" fontId="15" fillId="3" borderId="14" xfId="0" applyNumberFormat="1" applyFont="1" applyFill="1" applyBorder="1" applyAlignment="1">
      <alignment horizontal="center" vertical="center"/>
    </xf>
    <xf numFmtId="49" fontId="15" fillId="3" borderId="21" xfId="0" applyNumberFormat="1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/>
    </xf>
    <xf numFmtId="0" fontId="15" fillId="3" borderId="23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4" borderId="19" xfId="0" applyFont="1" applyFill="1" applyBorder="1" applyAlignment="1">
      <alignment horizontal="center" vertical="center"/>
    </xf>
    <xf numFmtId="0" fontId="12" fillId="5" borderId="4" xfId="0" quotePrefix="1" applyFont="1" applyFill="1" applyBorder="1" applyAlignment="1">
      <alignment horizontal="center"/>
    </xf>
    <xf numFmtId="0" fontId="12" fillId="5" borderId="40" xfId="0" quotePrefix="1" applyFont="1" applyFill="1" applyBorder="1" applyAlignment="1">
      <alignment horizontal="center"/>
    </xf>
    <xf numFmtId="3" fontId="12" fillId="0" borderId="13" xfId="0" applyNumberFormat="1" applyFont="1" applyBorder="1" applyAlignment="1" applyProtection="1">
      <alignment horizontal="right"/>
      <protection locked="0"/>
    </xf>
    <xf numFmtId="3" fontId="12" fillId="0" borderId="20" xfId="0" applyNumberFormat="1" applyFont="1" applyBorder="1" applyAlignment="1" applyProtection="1">
      <alignment horizontal="right"/>
      <protection locked="0"/>
    </xf>
    <xf numFmtId="3" fontId="12" fillId="0" borderId="14" xfId="0" applyNumberFormat="1" applyFont="1" applyBorder="1" applyAlignment="1" applyProtection="1">
      <alignment horizontal="right"/>
      <protection locked="0"/>
    </xf>
    <xf numFmtId="3" fontId="12" fillId="0" borderId="21" xfId="0" applyNumberFormat="1" applyFont="1" applyBorder="1" applyAlignment="1" applyProtection="1">
      <alignment horizontal="right"/>
      <protection locked="0"/>
    </xf>
    <xf numFmtId="3" fontId="13" fillId="4" borderId="15" xfId="0" applyNumberFormat="1" applyFont="1" applyFill="1" applyBorder="1" applyAlignment="1" applyProtection="1">
      <alignment horizontal="right"/>
      <protection locked="0"/>
    </xf>
    <xf numFmtId="3" fontId="13" fillId="4" borderId="22" xfId="0" applyNumberFormat="1" applyFont="1" applyFill="1" applyBorder="1" applyAlignment="1" applyProtection="1">
      <alignment horizontal="right"/>
      <protection locked="0"/>
    </xf>
    <xf numFmtId="0" fontId="15" fillId="0" borderId="0" xfId="0" applyFont="1" applyAlignment="1" applyProtection="1">
      <alignment horizontal="left"/>
      <protection locked="0"/>
    </xf>
    <xf numFmtId="0" fontId="21" fillId="0" borderId="0" xfId="0" applyFont="1" applyAlignment="1" applyProtection="1">
      <alignment horizontal="left"/>
      <protection locked="0"/>
    </xf>
    <xf numFmtId="3" fontId="12" fillId="0" borderId="39" xfId="0" applyNumberFormat="1" applyFont="1" applyBorder="1" applyAlignment="1" applyProtection="1">
      <alignment horizontal="right"/>
      <protection locked="0"/>
    </xf>
    <xf numFmtId="3" fontId="12" fillId="0" borderId="44" xfId="0" applyNumberFormat="1" applyFont="1" applyBorder="1" applyAlignment="1" applyProtection="1">
      <alignment horizontal="right"/>
      <protection locked="0"/>
    </xf>
    <xf numFmtId="3" fontId="12" fillId="0" borderId="15" xfId="0" applyNumberFormat="1" applyFont="1" applyBorder="1" applyAlignment="1" applyProtection="1">
      <alignment horizontal="right"/>
      <protection locked="0"/>
    </xf>
    <xf numFmtId="3" fontId="12" fillId="0" borderId="22" xfId="0" applyNumberFormat="1" applyFont="1" applyBorder="1" applyAlignment="1" applyProtection="1">
      <alignment horizontal="right"/>
      <protection locked="0"/>
    </xf>
    <xf numFmtId="3" fontId="12" fillId="0" borderId="41" xfId="0" applyNumberFormat="1" applyFont="1" applyBorder="1" applyAlignment="1" applyProtection="1">
      <alignment horizontal="right"/>
      <protection locked="0"/>
    </xf>
    <xf numFmtId="3" fontId="12" fillId="0" borderId="45" xfId="0" applyNumberFormat="1" applyFont="1" applyBorder="1" applyAlignment="1" applyProtection="1">
      <alignment horizontal="right"/>
      <protection locked="0"/>
    </xf>
    <xf numFmtId="0" fontId="12" fillId="3" borderId="14" xfId="0" applyFont="1" applyFill="1" applyBorder="1" applyAlignment="1">
      <alignment horizontal="center" wrapText="1"/>
    </xf>
    <xf numFmtId="0" fontId="12" fillId="3" borderId="21" xfId="0" applyFont="1" applyFill="1" applyBorder="1" applyAlignment="1">
      <alignment horizont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25" fillId="0" borderId="46" xfId="0" applyFont="1" applyBorder="1" applyAlignment="1">
      <alignment horizontal="left" wrapText="1"/>
    </xf>
    <xf numFmtId="0" fontId="25" fillId="0" borderId="5" xfId="0" applyFont="1" applyBorder="1" applyAlignment="1">
      <alignment horizontal="left" wrapText="1"/>
    </xf>
    <xf numFmtId="0" fontId="25" fillId="0" borderId="16" xfId="0" applyFont="1" applyBorder="1" applyAlignment="1">
      <alignment horizontal="left" wrapText="1"/>
    </xf>
    <xf numFmtId="0" fontId="25" fillId="0" borderId="42" xfId="0" applyFont="1" applyBorder="1" applyAlignment="1">
      <alignment horizontal="left" wrapText="1"/>
    </xf>
    <xf numFmtId="0" fontId="25" fillId="0" borderId="0" xfId="0" applyFont="1" applyAlignment="1">
      <alignment horizontal="left" wrapText="1"/>
    </xf>
    <xf numFmtId="0" fontId="25" fillId="0" borderId="51" xfId="0" applyFont="1" applyBorder="1" applyAlignment="1">
      <alignment horizontal="left" wrapText="1"/>
    </xf>
    <xf numFmtId="0" fontId="25" fillId="0" borderId="43" xfId="0" applyFont="1" applyBorder="1" applyAlignment="1">
      <alignment horizontal="left" wrapText="1"/>
    </xf>
    <xf numFmtId="0" fontId="25" fillId="0" borderId="1" xfId="0" applyFont="1" applyBorder="1" applyAlignment="1">
      <alignment horizontal="left" wrapText="1"/>
    </xf>
    <xf numFmtId="0" fontId="25" fillId="0" borderId="23" xfId="0" applyFont="1" applyBorder="1" applyAlignment="1">
      <alignment horizontal="left" wrapText="1"/>
    </xf>
    <xf numFmtId="0" fontId="25" fillId="0" borderId="46" xfId="0" applyFont="1" applyBorder="1" applyAlignment="1">
      <alignment horizontal="left" vertical="top" wrapText="1"/>
    </xf>
    <xf numFmtId="0" fontId="25" fillId="0" borderId="5" xfId="0" applyFont="1" applyBorder="1" applyAlignment="1">
      <alignment horizontal="left" vertical="top" wrapText="1"/>
    </xf>
    <xf numFmtId="0" fontId="25" fillId="0" borderId="16" xfId="0" applyFont="1" applyBorder="1" applyAlignment="1">
      <alignment horizontal="left" vertical="top" wrapText="1"/>
    </xf>
    <xf numFmtId="0" fontId="25" fillId="0" borderId="42" xfId="0" applyFont="1" applyBorder="1" applyAlignment="1">
      <alignment horizontal="left" vertical="top" wrapText="1"/>
    </xf>
    <xf numFmtId="0" fontId="25" fillId="0" borderId="0" xfId="0" applyFont="1" applyAlignment="1">
      <alignment horizontal="left" vertical="top" wrapText="1"/>
    </xf>
    <xf numFmtId="0" fontId="25" fillId="0" borderId="51" xfId="0" applyFont="1" applyBorder="1" applyAlignment="1">
      <alignment horizontal="left" vertical="top" wrapText="1"/>
    </xf>
    <xf numFmtId="0" fontId="25" fillId="0" borderId="43" xfId="0" applyFont="1" applyBorder="1" applyAlignment="1">
      <alignment horizontal="left" vertical="top" wrapText="1"/>
    </xf>
    <xf numFmtId="0" fontId="25" fillId="0" borderId="1" xfId="0" applyFont="1" applyBorder="1" applyAlignment="1">
      <alignment horizontal="left" vertical="top" wrapText="1"/>
    </xf>
    <xf numFmtId="0" fontId="25" fillId="0" borderId="23" xfId="0" applyFont="1" applyBorder="1" applyAlignment="1">
      <alignment horizontal="left" vertical="top" wrapText="1"/>
    </xf>
    <xf numFmtId="0" fontId="0" fillId="0" borderId="46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4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1" xfId="0" applyBorder="1" applyAlignment="1">
      <alignment horizontal="left" vertical="top" wrapText="1"/>
    </xf>
    <xf numFmtId="0" fontId="0" fillId="0" borderId="43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164" fontId="22" fillId="0" borderId="46" xfId="2" applyFont="1" applyBorder="1" applyAlignment="1">
      <alignment horizontal="left"/>
    </xf>
    <xf numFmtId="164" fontId="22" fillId="0" borderId="5" xfId="2" applyFont="1" applyBorder="1" applyAlignment="1">
      <alignment horizontal="left"/>
    </xf>
    <xf numFmtId="164" fontId="22" fillId="0" borderId="16" xfId="2" applyFont="1" applyBorder="1" applyAlignment="1">
      <alignment horizontal="left"/>
    </xf>
    <xf numFmtId="0" fontId="12" fillId="3" borderId="46" xfId="0" applyFont="1" applyFill="1" applyBorder="1" applyAlignment="1">
      <alignment horizontal="left" vertical="center"/>
    </xf>
    <xf numFmtId="0" fontId="12" fillId="3" borderId="42" xfId="0" applyFont="1" applyFill="1" applyBorder="1" applyAlignment="1">
      <alignment horizontal="left" vertical="center"/>
    </xf>
    <xf numFmtId="0" fontId="12" fillId="3" borderId="46" xfId="0" applyFont="1" applyFill="1" applyBorder="1" applyAlignment="1">
      <alignment horizontal="center"/>
    </xf>
    <xf numFmtId="0" fontId="12" fillId="3" borderId="5" xfId="0" applyFont="1" applyFill="1" applyBorder="1" applyAlignment="1">
      <alignment horizontal="center"/>
    </xf>
    <xf numFmtId="0" fontId="12" fillId="3" borderId="16" xfId="0" applyFont="1" applyFill="1" applyBorder="1" applyAlignment="1">
      <alignment horizontal="center"/>
    </xf>
    <xf numFmtId="0" fontId="15" fillId="3" borderId="4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46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/>
    </xf>
    <xf numFmtId="0" fontId="12" fillId="3" borderId="40" xfId="0" applyFont="1" applyFill="1" applyBorder="1" applyAlignment="1">
      <alignment horizontal="center"/>
    </xf>
    <xf numFmtId="0" fontId="12" fillId="3" borderId="47" xfId="0" applyFont="1" applyFill="1" applyBorder="1" applyAlignment="1">
      <alignment horizontal="center" wrapText="1"/>
    </xf>
    <xf numFmtId="0" fontId="12" fillId="3" borderId="38" xfId="0" applyFont="1" applyFill="1" applyBorder="1" applyAlignment="1">
      <alignment horizontal="center" wrapText="1"/>
    </xf>
    <xf numFmtId="0" fontId="12" fillId="3" borderId="48" xfId="0" applyFont="1" applyFill="1" applyBorder="1" applyAlignment="1">
      <alignment horizontal="center" vertical="center" wrapText="1"/>
    </xf>
    <xf numFmtId="0" fontId="12" fillId="3" borderId="34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left"/>
    </xf>
    <xf numFmtId="0" fontId="22" fillId="0" borderId="0" xfId="0" applyFont="1" applyAlignment="1">
      <alignment horizontal="left"/>
    </xf>
    <xf numFmtId="0" fontId="22" fillId="4" borderId="4" xfId="0" applyFont="1" applyFill="1" applyBorder="1" applyAlignment="1">
      <alignment horizontal="center"/>
    </xf>
    <xf numFmtId="0" fontId="22" fillId="4" borderId="2" xfId="0" applyFont="1" applyFill="1" applyBorder="1" applyAlignment="1">
      <alignment horizontal="center"/>
    </xf>
    <xf numFmtId="0" fontId="22" fillId="4" borderId="40" xfId="0" applyFont="1" applyFill="1" applyBorder="1" applyAlignment="1">
      <alignment horizontal="center"/>
    </xf>
    <xf numFmtId="0" fontId="12" fillId="3" borderId="11" xfId="0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center" vertical="center"/>
    </xf>
    <xf numFmtId="0" fontId="12" fillId="3" borderId="19" xfId="0" applyFont="1" applyFill="1" applyBorder="1" applyAlignment="1">
      <alignment horizontal="center" vertical="center"/>
    </xf>
    <xf numFmtId="0" fontId="8" fillId="3" borderId="4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42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12" fillId="3" borderId="46" xfId="0" applyFont="1" applyFill="1" applyBorder="1" applyAlignment="1">
      <alignment horizontal="center" vertical="center"/>
    </xf>
    <xf numFmtId="0" fontId="12" fillId="3" borderId="42" xfId="0" applyFont="1" applyFill="1" applyBorder="1" applyAlignment="1">
      <alignment horizontal="center" vertical="center"/>
    </xf>
    <xf numFmtId="0" fontId="12" fillId="3" borderId="43" xfId="0" applyFont="1" applyFill="1" applyBorder="1" applyAlignment="1">
      <alignment horizontal="center" vertical="center"/>
    </xf>
    <xf numFmtId="0" fontId="29" fillId="4" borderId="11" xfId="0" applyFont="1" applyFill="1" applyBorder="1" applyAlignment="1">
      <alignment horizontal="center" vertical="center"/>
    </xf>
    <xf numFmtId="0" fontId="29" fillId="4" borderId="17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7" fillId="3" borderId="57" xfId="0" applyFont="1" applyFill="1" applyBorder="1" applyAlignment="1">
      <alignment horizontal="center"/>
    </xf>
    <xf numFmtId="0" fontId="27" fillId="3" borderId="58" xfId="0" applyFont="1" applyFill="1" applyBorder="1" applyAlignment="1">
      <alignment horizontal="center"/>
    </xf>
    <xf numFmtId="0" fontId="27" fillId="3" borderId="59" xfId="0" applyFont="1" applyFill="1" applyBorder="1" applyAlignment="1">
      <alignment horizontal="center"/>
    </xf>
    <xf numFmtId="0" fontId="0" fillId="0" borderId="61" xfId="0" applyBorder="1" applyAlignment="1" applyProtection="1">
      <alignment horizontal="center"/>
      <protection locked="0"/>
    </xf>
    <xf numFmtId="0" fontId="0" fillId="0" borderId="68" xfId="0" applyBorder="1" applyAlignment="1" applyProtection="1">
      <alignment horizontal="center"/>
      <protection locked="0"/>
    </xf>
    <xf numFmtId="0" fontId="0" fillId="0" borderId="67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34" fillId="0" borderId="0" xfId="0" applyFont="1" applyAlignment="1">
      <alignment horizontal="left"/>
    </xf>
    <xf numFmtId="0" fontId="0" fillId="0" borderId="61" xfId="0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67" xfId="0" applyBorder="1" applyAlignment="1">
      <alignment horizontal="center"/>
    </xf>
    <xf numFmtId="0" fontId="1" fillId="0" borderId="57" xfId="0" applyFont="1" applyBorder="1" applyAlignment="1" applyProtection="1">
      <alignment horizontal="center"/>
      <protection locked="0"/>
    </xf>
    <xf numFmtId="0" fontId="1" fillId="0" borderId="58" xfId="0" applyFont="1" applyBorder="1" applyAlignment="1" applyProtection="1">
      <alignment horizontal="center"/>
      <protection locked="0"/>
    </xf>
    <xf numFmtId="0" fontId="0" fillId="7" borderId="57" xfId="0" applyFill="1" applyBorder="1" applyAlignment="1" applyProtection="1">
      <alignment horizontal="center"/>
      <protection locked="0"/>
    </xf>
    <xf numFmtId="0" fontId="0" fillId="7" borderId="58" xfId="0" applyFill="1" applyBorder="1" applyAlignment="1" applyProtection="1">
      <alignment horizontal="center"/>
      <protection locked="0"/>
    </xf>
    <xf numFmtId="0" fontId="0" fillId="7" borderId="59" xfId="0" applyFill="1" applyBorder="1" applyAlignment="1" applyProtection="1">
      <alignment horizontal="center"/>
      <protection locked="0"/>
    </xf>
    <xf numFmtId="0" fontId="10" fillId="0" borderId="7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40" xfId="0" applyFont="1" applyBorder="1" applyAlignment="1">
      <alignment horizontal="center"/>
    </xf>
    <xf numFmtId="0" fontId="30" fillId="0" borderId="4" xfId="0" applyFont="1" applyBorder="1" applyAlignment="1">
      <alignment horizontal="left" vertical="top" wrapText="1"/>
    </xf>
    <xf numFmtId="0" fontId="30" fillId="0" borderId="9" xfId="0" applyFont="1" applyBorder="1" applyAlignment="1">
      <alignment horizontal="left" vertical="top" wrapText="1"/>
    </xf>
    <xf numFmtId="0" fontId="30" fillId="0" borderId="26" xfId="0" applyFont="1" applyBorder="1" applyAlignment="1">
      <alignment horizontal="left" wrapText="1"/>
    </xf>
    <xf numFmtId="0" fontId="30" fillId="0" borderId="31" xfId="0" applyFont="1" applyBorder="1" applyAlignment="1">
      <alignment horizontal="left" wrapText="1"/>
    </xf>
    <xf numFmtId="0" fontId="30" fillId="0" borderId="53" xfId="0" applyFont="1" applyBorder="1" applyAlignment="1">
      <alignment horizontal="left" wrapText="1"/>
    </xf>
    <xf numFmtId="0" fontId="30" fillId="0" borderId="26" xfId="0" applyFont="1" applyBorder="1" applyAlignment="1">
      <alignment horizontal="center" wrapText="1"/>
    </xf>
    <xf numFmtId="0" fontId="30" fillId="0" borderId="31" xfId="0" applyFont="1" applyBorder="1" applyAlignment="1">
      <alignment horizontal="center" wrapText="1"/>
    </xf>
    <xf numFmtId="0" fontId="30" fillId="0" borderId="53" xfId="0" applyFont="1" applyBorder="1" applyAlignment="1">
      <alignment horizontal="center" wrapText="1"/>
    </xf>
    <xf numFmtId="0" fontId="33" fillId="0" borderId="57" xfId="0" applyFont="1" applyBorder="1" applyAlignment="1" applyProtection="1">
      <alignment horizontal="center"/>
      <protection locked="0"/>
    </xf>
    <xf numFmtId="0" fontId="33" fillId="0" borderId="58" xfId="0" applyFont="1" applyBorder="1" applyAlignment="1" applyProtection="1">
      <alignment horizontal="center"/>
      <protection locked="0"/>
    </xf>
    <xf numFmtId="16" fontId="0" fillId="0" borderId="57" xfId="0" applyNumberFormat="1" applyBorder="1" applyAlignment="1" applyProtection="1">
      <alignment horizontal="center"/>
      <protection locked="0"/>
    </xf>
    <xf numFmtId="16" fontId="0" fillId="0" borderId="58" xfId="0" applyNumberFormat="1" applyBorder="1" applyAlignment="1" applyProtection="1">
      <alignment horizontal="center"/>
      <protection locked="0"/>
    </xf>
    <xf numFmtId="16" fontId="0" fillId="0" borderId="59" xfId="0" applyNumberFormat="1" applyBorder="1" applyAlignment="1" applyProtection="1">
      <alignment horizontal="center"/>
      <protection locked="0"/>
    </xf>
  </cellXfs>
  <cellStyles count="4">
    <cellStyle name="Millares 2" xfId="3" xr:uid="{548B5AB7-0977-4650-87C5-E55DDEBBF0C7}"/>
    <cellStyle name="Moneda 2" xfId="2" xr:uid="{D088B4F0-8B65-46ED-BD43-E0A277811DF6}"/>
    <cellStyle name="Normal" xfId="0" builtinId="0"/>
    <cellStyle name="Normal 11 2" xfId="1" xr:uid="{2CDD228D-A185-4293-B4D6-DF3588986DEF}"/>
  </cellStyles>
  <dxfs count="3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55</xdr:row>
      <xdr:rowOff>95250</xdr:rowOff>
    </xdr:from>
    <xdr:to>
      <xdr:col>2</xdr:col>
      <xdr:colOff>76200</xdr:colOff>
      <xdr:row>57</xdr:row>
      <xdr:rowOff>66675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F94B3D37-7091-4C12-A8D3-3DC4205F57B7}"/>
            </a:ext>
          </a:extLst>
        </xdr:cNvPr>
        <xdr:cNvSpPr>
          <a:spLocks noChangeAspect="1" noChangeArrowheads="1"/>
        </xdr:cNvSpPr>
      </xdr:nvSpPr>
      <xdr:spPr bwMode="auto">
        <a:xfrm>
          <a:off x="85725" y="10982325"/>
          <a:ext cx="19145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56</xdr:row>
      <xdr:rowOff>57150</xdr:rowOff>
    </xdr:from>
    <xdr:to>
      <xdr:col>2</xdr:col>
      <xdr:colOff>95250</xdr:colOff>
      <xdr:row>58</xdr:row>
      <xdr:rowOff>9525</xdr:rowOff>
    </xdr:to>
    <xdr:sp macro="" textlink="">
      <xdr:nvSpPr>
        <xdr:cNvPr id="3" name="AutoShape 22">
          <a:extLst>
            <a:ext uri="{FF2B5EF4-FFF2-40B4-BE49-F238E27FC236}">
              <a16:creationId xmlns:a16="http://schemas.microsoft.com/office/drawing/2014/main" id="{9094DEE5-A2B5-45B0-BDA4-E9EF4F1AA9AC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15377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56</xdr:row>
      <xdr:rowOff>57150</xdr:rowOff>
    </xdr:from>
    <xdr:to>
      <xdr:col>2</xdr:col>
      <xdr:colOff>95250</xdr:colOff>
      <xdr:row>58</xdr:row>
      <xdr:rowOff>9525</xdr:rowOff>
    </xdr:to>
    <xdr:sp macro="" textlink="">
      <xdr:nvSpPr>
        <xdr:cNvPr id="4" name="AutoShape 52">
          <a:extLst>
            <a:ext uri="{FF2B5EF4-FFF2-40B4-BE49-F238E27FC236}">
              <a16:creationId xmlns:a16="http://schemas.microsoft.com/office/drawing/2014/main" id="{FA74C107-A07C-4BCA-82F4-5895CA210D91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15377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56</xdr:row>
      <xdr:rowOff>66675</xdr:rowOff>
    </xdr:from>
    <xdr:to>
      <xdr:col>2</xdr:col>
      <xdr:colOff>95250</xdr:colOff>
      <xdr:row>58</xdr:row>
      <xdr:rowOff>28575</xdr:rowOff>
    </xdr:to>
    <xdr:sp macro="" textlink="">
      <xdr:nvSpPr>
        <xdr:cNvPr id="5" name="AutoShape 62">
          <a:extLst>
            <a:ext uri="{FF2B5EF4-FFF2-40B4-BE49-F238E27FC236}">
              <a16:creationId xmlns:a16="http://schemas.microsoft.com/office/drawing/2014/main" id="{BD13CDDC-44FF-4EC1-BEF5-2D905EFC6026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163300"/>
          <a:ext cx="1914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47625</xdr:colOff>
      <xdr:row>0</xdr:row>
      <xdr:rowOff>209550</xdr:rowOff>
    </xdr:from>
    <xdr:to>
      <xdr:col>0</xdr:col>
      <xdr:colOff>1200150</xdr:colOff>
      <xdr:row>3</xdr:row>
      <xdr:rowOff>200025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A7F8868-DC0A-4184-B794-CD1F82BE39EE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209550"/>
          <a:ext cx="1152525" cy="676275"/>
        </a:xfrm>
        <a:prstGeom prst="rect">
          <a:avLst/>
        </a:prstGeom>
      </xdr:spPr>
    </xdr:pic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7" name="Group 1">
          <a:extLst>
            <a:ext uri="{FF2B5EF4-FFF2-40B4-BE49-F238E27FC236}">
              <a16:creationId xmlns:a16="http://schemas.microsoft.com/office/drawing/2014/main" id="{A6A942D2-7822-4708-90AA-8C41D96D7C46}"/>
            </a:ext>
          </a:extLst>
        </xdr:cNvPr>
        <xdr:cNvGrpSpPr>
          <a:grpSpLocks noChangeAspect="1"/>
        </xdr:cNvGrpSpPr>
      </xdr:nvGrpSpPr>
      <xdr:grpSpPr bwMode="auto">
        <a:xfrm>
          <a:off x="114300" y="10772775"/>
          <a:ext cx="1914525" cy="419100"/>
          <a:chOff x="2279" y="2447"/>
          <a:chExt cx="4443" cy="1235"/>
        </a:xfrm>
      </xdr:grpSpPr>
      <xdr:sp macro="" textlink="">
        <xdr:nvSpPr>
          <xdr:cNvPr id="8" name="AutoShape 2">
            <a:extLst>
              <a:ext uri="{FF2B5EF4-FFF2-40B4-BE49-F238E27FC236}">
                <a16:creationId xmlns:a16="http://schemas.microsoft.com/office/drawing/2014/main" id="{73D399EB-2A61-F7CD-87D2-AE542FDB53AC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" name="AutoShape 3">
            <a:extLst>
              <a:ext uri="{FF2B5EF4-FFF2-40B4-BE49-F238E27FC236}">
                <a16:creationId xmlns:a16="http://schemas.microsoft.com/office/drawing/2014/main" id="{6219D601-A5E5-5BDB-236D-52581E7467E5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" name="AutoShape 4">
            <a:extLst>
              <a:ext uri="{FF2B5EF4-FFF2-40B4-BE49-F238E27FC236}">
                <a16:creationId xmlns:a16="http://schemas.microsoft.com/office/drawing/2014/main" id="{5B24CBE1-7990-99A3-F71E-71F6F4ACD869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11" name="AutoShape 22">
          <a:extLst>
            <a:ext uri="{FF2B5EF4-FFF2-40B4-BE49-F238E27FC236}">
              <a16:creationId xmlns:a16="http://schemas.microsoft.com/office/drawing/2014/main" id="{40540D72-3F8F-4660-BDE9-DA309A54D7A5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94422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12" name="AutoShape 52">
          <a:extLst>
            <a:ext uri="{FF2B5EF4-FFF2-40B4-BE49-F238E27FC236}">
              <a16:creationId xmlns:a16="http://schemas.microsoft.com/office/drawing/2014/main" id="{052CD542-3234-4C87-8096-8C2F1636816E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94422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13" name="AutoShape 62">
          <a:extLst>
            <a:ext uri="{FF2B5EF4-FFF2-40B4-BE49-F238E27FC236}">
              <a16:creationId xmlns:a16="http://schemas.microsoft.com/office/drawing/2014/main" id="{A27A6D88-D4EB-4782-9002-EBAA66089975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953750"/>
          <a:ext cx="1914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0</xdr:colOff>
      <xdr:row>56</xdr:row>
      <xdr:rowOff>95250</xdr:rowOff>
    </xdr:to>
    <xdr:grpSp>
      <xdr:nvGrpSpPr>
        <xdr:cNvPr id="14" name="Group 1">
          <a:extLst>
            <a:ext uri="{FF2B5EF4-FFF2-40B4-BE49-F238E27FC236}">
              <a16:creationId xmlns:a16="http://schemas.microsoft.com/office/drawing/2014/main" id="{0A1F468E-90E5-4C74-8770-80D880125068}"/>
            </a:ext>
          </a:extLst>
        </xdr:cNvPr>
        <xdr:cNvGrpSpPr>
          <a:grpSpLocks noChangeAspect="1"/>
        </xdr:cNvGrpSpPr>
      </xdr:nvGrpSpPr>
      <xdr:grpSpPr bwMode="auto">
        <a:xfrm>
          <a:off x="114300" y="10772775"/>
          <a:ext cx="1809750" cy="419100"/>
          <a:chOff x="2279" y="2447"/>
          <a:chExt cx="4443" cy="1235"/>
        </a:xfrm>
      </xdr:grpSpPr>
      <xdr:sp macro="" textlink="">
        <xdr:nvSpPr>
          <xdr:cNvPr id="15" name="AutoShape 2">
            <a:extLst>
              <a:ext uri="{FF2B5EF4-FFF2-40B4-BE49-F238E27FC236}">
                <a16:creationId xmlns:a16="http://schemas.microsoft.com/office/drawing/2014/main" id="{70796A3A-5603-76EE-0100-A966360F80B2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6" name="AutoShape 3">
            <a:extLst>
              <a:ext uri="{FF2B5EF4-FFF2-40B4-BE49-F238E27FC236}">
                <a16:creationId xmlns:a16="http://schemas.microsoft.com/office/drawing/2014/main" id="{4908AEC7-051C-0FBA-AF1D-F2CAFCB65B16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AutoShape 4">
            <a:extLst>
              <a:ext uri="{FF2B5EF4-FFF2-40B4-BE49-F238E27FC236}">
                <a16:creationId xmlns:a16="http://schemas.microsoft.com/office/drawing/2014/main" id="{AF59B543-E9CC-8A27-36A4-19B6CEBB7542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0</xdr:colOff>
      <xdr:row>57</xdr:row>
      <xdr:rowOff>9525</xdr:rowOff>
    </xdr:to>
    <xdr:sp macro="" textlink="">
      <xdr:nvSpPr>
        <xdr:cNvPr id="18" name="AutoShape 22">
          <a:extLst>
            <a:ext uri="{FF2B5EF4-FFF2-40B4-BE49-F238E27FC236}">
              <a16:creationId xmlns:a16="http://schemas.microsoft.com/office/drawing/2014/main" id="{CB0FB4C4-0D6F-49B5-9640-207ABE054F8E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944225"/>
          <a:ext cx="18192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0</xdr:colOff>
      <xdr:row>57</xdr:row>
      <xdr:rowOff>9525</xdr:rowOff>
    </xdr:to>
    <xdr:sp macro="" textlink="">
      <xdr:nvSpPr>
        <xdr:cNvPr id="19" name="AutoShape 52">
          <a:extLst>
            <a:ext uri="{FF2B5EF4-FFF2-40B4-BE49-F238E27FC236}">
              <a16:creationId xmlns:a16="http://schemas.microsoft.com/office/drawing/2014/main" id="{1321D5FC-17D5-413D-9446-684E249B3294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944225"/>
          <a:ext cx="18192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0</xdr:colOff>
      <xdr:row>57</xdr:row>
      <xdr:rowOff>28575</xdr:rowOff>
    </xdr:to>
    <xdr:sp macro="" textlink="">
      <xdr:nvSpPr>
        <xdr:cNvPr id="20" name="AutoShape 62">
          <a:extLst>
            <a:ext uri="{FF2B5EF4-FFF2-40B4-BE49-F238E27FC236}">
              <a16:creationId xmlns:a16="http://schemas.microsoft.com/office/drawing/2014/main" id="{CA38314C-996C-41D2-B1ED-3313A5606372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953750"/>
          <a:ext cx="18192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ayana.Rodriguez\Desktop\INFORMES%20HOSPITAL%202025\PLANTILLA%2067-A%20PARA%20CENTROS%20PRIVADOS.%202025.xlsx" TargetMode="External"/><Relationship Id="rId1" Type="http://schemas.openxmlformats.org/officeDocument/2006/relationships/externalLinkPath" Target="INFORMES%20HOSPITAL%202025/PLANTILLA%2067-A%20PARA%20CENTROS%20PRIVADOS.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"/>
      <sheetName val="PLANTILLA 67A CENTS. PRIV."/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  <sheetName val="CONSOLIDADO"/>
      <sheetName val="Ene-Feb-Mar"/>
      <sheetName val="Abr-May-Jun"/>
      <sheetName val="Jul-Ago-Sept"/>
      <sheetName val="Oct-Nov-Dic"/>
      <sheetName val="METODOLOGIA"/>
      <sheetName val="GLOSARIO DE TÉRMINOS"/>
    </sheetNames>
    <sheetDataSet>
      <sheetData sheetId="0"/>
      <sheetData sheetId="1">
        <row r="4">
          <cell r="T4" t="str">
            <v>Bioestadistica@ministeriodesalud.gob.do</v>
          </cell>
        </row>
        <row r="9">
          <cell r="B9" t="str">
            <v>2025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2A1C5-8EFD-4C80-AA77-14C7ACC446C0}">
  <sheetPr>
    <tabColor theme="9" tint="0.39997558519241921"/>
  </sheetPr>
  <dimension ref="A1:AI162"/>
  <sheetViews>
    <sheetView showGridLines="0" tabSelected="1" topLeftCell="A44" workbookViewId="0">
      <selection activeCell="P147" sqref="P147"/>
    </sheetView>
  </sheetViews>
  <sheetFormatPr baseColWidth="10" defaultRowHeight="15" x14ac:dyDescent="0.25"/>
  <cols>
    <col min="1" max="1" width="19" customWidth="1"/>
    <col min="2" max="2" width="9.85546875" customWidth="1"/>
    <col min="3" max="20" width="11.42578125" customWidth="1"/>
  </cols>
  <sheetData>
    <row r="1" spans="1:31" ht="19.5" x14ac:dyDescent="0.4">
      <c r="S1" s="1"/>
    </row>
    <row r="2" spans="1:31" ht="19.5" x14ac:dyDescent="0.4">
      <c r="A2" s="1"/>
      <c r="B2" s="248" t="s">
        <v>0</v>
      </c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248"/>
      <c r="W2" s="248"/>
      <c r="X2" s="248"/>
      <c r="Y2" s="248"/>
      <c r="Z2" s="248"/>
      <c r="AA2" s="248"/>
      <c r="AB2" s="249" t="s">
        <v>1</v>
      </c>
      <c r="AC2" s="249"/>
      <c r="AD2" s="249"/>
      <c r="AE2" s="249"/>
    </row>
    <row r="3" spans="1:31" x14ac:dyDescent="0.25">
      <c r="B3" s="248" t="s">
        <v>2</v>
      </c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248"/>
      <c r="O3" s="248"/>
      <c r="P3" s="248"/>
      <c r="Q3" s="248"/>
      <c r="R3" s="248"/>
      <c r="S3" s="248"/>
      <c r="T3" s="248"/>
      <c r="U3" s="248"/>
      <c r="V3" s="248"/>
      <c r="W3" s="248"/>
      <c r="X3" s="248"/>
      <c r="Y3" s="248"/>
      <c r="Z3" s="248"/>
      <c r="AA3" s="248"/>
      <c r="AB3" s="249"/>
      <c r="AC3" s="249"/>
      <c r="AD3" s="249"/>
      <c r="AE3" s="249"/>
    </row>
    <row r="4" spans="1:31" ht="19.5" x14ac:dyDescent="0.4">
      <c r="A4" s="1"/>
      <c r="B4" s="250" t="s">
        <v>3</v>
      </c>
      <c r="C4" s="250"/>
      <c r="D4" s="250"/>
      <c r="E4" s="250"/>
      <c r="F4" s="250"/>
      <c r="G4" s="250"/>
      <c r="H4" s="250"/>
      <c r="I4" s="250"/>
      <c r="J4" s="250"/>
      <c r="K4" s="250"/>
      <c r="L4" s="250"/>
      <c r="M4" s="250"/>
      <c r="N4" s="250"/>
      <c r="O4" s="250"/>
      <c r="P4" s="250"/>
      <c r="Q4" s="250"/>
      <c r="R4" s="250"/>
      <c r="S4" s="250"/>
      <c r="T4" s="250"/>
      <c r="U4" s="250"/>
      <c r="V4" s="250"/>
      <c r="W4" s="250"/>
      <c r="X4" s="250"/>
      <c r="Y4" s="250"/>
      <c r="Z4" s="250"/>
      <c r="AA4" s="250"/>
      <c r="AB4" t="str">
        <f>'[1]PLANTILLA 67A CENTS. PRIV.'!T4</f>
        <v>Bioestadistica@ministeriodesalud.gob.do</v>
      </c>
    </row>
    <row r="5" spans="1:31" ht="15.75" x14ac:dyDescent="0.3">
      <c r="A5" s="2" t="s">
        <v>4</v>
      </c>
      <c r="B5" s="251" t="s">
        <v>5</v>
      </c>
      <c r="C5" s="251"/>
      <c r="D5" s="251"/>
      <c r="E5" s="251"/>
      <c r="F5" s="251"/>
      <c r="G5" s="251"/>
      <c r="H5" s="251"/>
      <c r="I5" s="251"/>
      <c r="J5" s="251"/>
      <c r="K5" s="251"/>
      <c r="L5" s="251"/>
      <c r="M5" s="251"/>
      <c r="N5" s="251"/>
      <c r="O5" s="251"/>
      <c r="P5" s="251"/>
      <c r="Q5" s="251"/>
      <c r="R5" s="251"/>
      <c r="S5" s="251"/>
      <c r="T5" s="251"/>
      <c r="U5" s="251"/>
      <c r="V5" s="251"/>
      <c r="W5" s="251"/>
      <c r="X5" s="251"/>
      <c r="Y5" s="251"/>
      <c r="Z5" s="251"/>
      <c r="AA5" s="251"/>
    </row>
    <row r="6" spans="1:31" ht="15.75" x14ac:dyDescent="0.3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31" ht="16.5" customHeight="1" thickBot="1" x14ac:dyDescent="0.3">
      <c r="A7" s="4" t="s">
        <v>6</v>
      </c>
      <c r="B7" s="5">
        <v>0</v>
      </c>
      <c r="C7" s="252" t="s">
        <v>7</v>
      </c>
      <c r="D7" s="252"/>
      <c r="E7" s="253" t="s">
        <v>8</v>
      </c>
      <c r="F7" s="253"/>
      <c r="G7" s="253"/>
      <c r="H7" s="253"/>
      <c r="I7" s="4" t="s">
        <v>9</v>
      </c>
      <c r="J7" s="4"/>
      <c r="K7" s="6" t="s">
        <v>10</v>
      </c>
      <c r="L7" s="6"/>
      <c r="M7" s="4"/>
      <c r="N7" s="4"/>
      <c r="O7" s="252"/>
      <c r="P7" s="252"/>
      <c r="Q7" s="7"/>
      <c r="R7" s="254"/>
      <c r="S7" s="254"/>
      <c r="T7" s="8"/>
      <c r="U7" s="9"/>
      <c r="V7" s="10"/>
      <c r="W7" s="10"/>
      <c r="X7" s="10"/>
      <c r="Y7" s="10"/>
    </row>
    <row r="8" spans="1:31" ht="16.5" thickBot="1" x14ac:dyDescent="0.3">
      <c r="A8" s="4" t="s">
        <v>11</v>
      </c>
      <c r="B8" s="255" t="s">
        <v>12</v>
      </c>
      <c r="C8" s="255"/>
      <c r="D8" s="255"/>
      <c r="E8" s="255"/>
      <c r="F8" s="255"/>
      <c r="G8" s="255"/>
      <c r="H8" s="255"/>
      <c r="I8" s="4"/>
      <c r="J8" s="4"/>
      <c r="K8" s="4"/>
      <c r="L8" s="4"/>
      <c r="M8" s="4"/>
      <c r="N8" s="4"/>
      <c r="O8" s="11"/>
      <c r="P8" s="11"/>
      <c r="Q8" s="11"/>
      <c r="S8" s="11"/>
      <c r="T8" s="8"/>
    </row>
    <row r="9" spans="1:31" ht="16.5" thickBot="1" x14ac:dyDescent="0.3">
      <c r="A9" s="4" t="s">
        <v>13</v>
      </c>
      <c r="B9" s="256" t="s">
        <v>14</v>
      </c>
      <c r="C9" s="256"/>
      <c r="D9" s="12" t="s">
        <v>15</v>
      </c>
      <c r="E9" s="257" t="str">
        <f>'[1]PLANTILLA 67A CENTS. PRIV.'!B9:B9</f>
        <v>2025</v>
      </c>
      <c r="F9" s="258"/>
      <c r="G9" s="11"/>
      <c r="H9" s="11"/>
      <c r="I9" s="4"/>
      <c r="J9" s="4"/>
      <c r="K9" s="4"/>
      <c r="L9" s="4"/>
      <c r="M9" s="4"/>
      <c r="N9" s="4"/>
      <c r="O9" s="13"/>
      <c r="P9" s="13"/>
      <c r="Q9" s="13"/>
      <c r="S9" s="11"/>
      <c r="T9" s="8"/>
      <c r="V9" s="10"/>
      <c r="W9" s="10"/>
      <c r="X9" s="10"/>
      <c r="Y9" s="10"/>
    </row>
    <row r="10" spans="1:31" ht="15.75" x14ac:dyDescent="0.25">
      <c r="A10" s="4"/>
      <c r="B10" s="14"/>
      <c r="C10" s="14"/>
      <c r="D10" s="12"/>
      <c r="E10" s="15"/>
      <c r="F10" s="15"/>
      <c r="G10" s="11"/>
      <c r="H10" s="11"/>
      <c r="I10" s="4"/>
      <c r="J10" s="4"/>
      <c r="K10" s="4"/>
      <c r="L10" s="4"/>
      <c r="M10" s="4"/>
      <c r="N10" s="4"/>
      <c r="O10" s="13"/>
      <c r="P10" s="13"/>
      <c r="Q10" s="13"/>
      <c r="S10" s="11"/>
      <c r="T10" s="8"/>
      <c r="V10" s="10"/>
      <c r="W10" s="10"/>
      <c r="X10" s="10"/>
      <c r="Y10" s="10"/>
    </row>
    <row r="11" spans="1:31" ht="16.5" x14ac:dyDescent="0.3">
      <c r="A11" s="2" t="s">
        <v>16</v>
      </c>
      <c r="B11" s="16"/>
      <c r="C11" s="16"/>
      <c r="D11" s="16"/>
      <c r="E11" s="16"/>
      <c r="F11" s="16"/>
      <c r="G11" s="11"/>
      <c r="H11" s="11"/>
      <c r="I11" s="4"/>
      <c r="J11" s="4"/>
      <c r="K11" s="4"/>
      <c r="L11" s="4"/>
      <c r="M11" s="4"/>
      <c r="N11" s="4"/>
      <c r="O11" s="13"/>
      <c r="P11" s="13"/>
      <c r="Q11" s="13"/>
      <c r="S11" s="11"/>
      <c r="T11" s="8"/>
      <c r="V11" s="10"/>
      <c r="W11" s="10"/>
      <c r="X11" s="10"/>
      <c r="Y11" s="10"/>
    </row>
    <row r="12" spans="1:31" ht="16.5" thickBot="1" x14ac:dyDescent="0.3">
      <c r="A12" s="4" t="s">
        <v>17</v>
      </c>
      <c r="B12" s="16"/>
      <c r="C12" s="16"/>
      <c r="D12" s="16"/>
      <c r="E12" s="16"/>
      <c r="F12" s="16"/>
      <c r="G12" s="11"/>
      <c r="H12" s="11"/>
      <c r="I12" s="4"/>
      <c r="J12" s="4"/>
      <c r="K12" s="4"/>
      <c r="L12" s="4"/>
      <c r="M12" s="4"/>
      <c r="N12" s="4"/>
      <c r="O12" s="13"/>
      <c r="P12" s="13"/>
      <c r="Q12" s="13"/>
      <c r="S12" s="11"/>
      <c r="T12" s="8"/>
      <c r="V12" s="10"/>
      <c r="W12" s="10"/>
      <c r="X12" s="10"/>
      <c r="Y12" s="10"/>
    </row>
    <row r="13" spans="1:31" ht="15.75" thickBot="1" x14ac:dyDescent="0.3">
      <c r="A13" s="259" t="s">
        <v>18</v>
      </c>
      <c r="B13" s="262" t="s">
        <v>19</v>
      </c>
      <c r="C13" s="263"/>
      <c r="D13" s="263"/>
      <c r="E13" s="263"/>
      <c r="F13" s="263"/>
      <c r="G13" s="263"/>
      <c r="H13" s="263"/>
      <c r="I13" s="17"/>
      <c r="J13" s="17"/>
      <c r="K13" s="18" t="s">
        <v>20</v>
      </c>
      <c r="L13" s="19"/>
      <c r="M13" s="264" t="s">
        <v>21</v>
      </c>
      <c r="N13" s="265"/>
      <c r="O13" s="272" t="s">
        <v>22</v>
      </c>
      <c r="P13" s="273"/>
      <c r="Q13" s="274"/>
      <c r="R13" s="275" t="s">
        <v>23</v>
      </c>
    </row>
    <row r="14" spans="1:31" x14ac:dyDescent="0.25">
      <c r="A14" s="260"/>
      <c r="B14" s="278" t="s">
        <v>24</v>
      </c>
      <c r="C14" s="280" t="s">
        <v>25</v>
      </c>
      <c r="D14" s="282" t="s">
        <v>26</v>
      </c>
      <c r="E14" s="284" t="s">
        <v>27</v>
      </c>
      <c r="F14" s="286" t="s">
        <v>28</v>
      </c>
      <c r="G14" s="286" t="s">
        <v>29</v>
      </c>
      <c r="H14" s="286" t="s">
        <v>30</v>
      </c>
      <c r="I14" s="286" t="s">
        <v>31</v>
      </c>
      <c r="J14" s="266" t="s">
        <v>32</v>
      </c>
      <c r="K14" s="25" t="s">
        <v>33</v>
      </c>
      <c r="L14" s="26" t="s">
        <v>34</v>
      </c>
      <c r="M14" s="268" t="s">
        <v>35</v>
      </c>
      <c r="N14" s="270" t="s">
        <v>36</v>
      </c>
      <c r="O14" s="270" t="s">
        <v>37</v>
      </c>
      <c r="P14" s="288" t="s">
        <v>38</v>
      </c>
      <c r="Q14" s="290" t="s">
        <v>39</v>
      </c>
      <c r="R14" s="276"/>
    </row>
    <row r="15" spans="1:31" ht="15.75" thickBot="1" x14ac:dyDescent="0.3">
      <c r="A15" s="261"/>
      <c r="B15" s="279"/>
      <c r="C15" s="281"/>
      <c r="D15" s="283"/>
      <c r="E15" s="285"/>
      <c r="F15" s="287"/>
      <c r="G15" s="287"/>
      <c r="H15" s="287"/>
      <c r="I15" s="287"/>
      <c r="J15" s="267"/>
      <c r="K15" s="29" t="s">
        <v>40</v>
      </c>
      <c r="L15" s="30" t="s">
        <v>41</v>
      </c>
      <c r="M15" s="269"/>
      <c r="N15" s="271"/>
      <c r="O15" s="271"/>
      <c r="P15" s="289"/>
      <c r="Q15" s="291"/>
      <c r="R15" s="277"/>
    </row>
    <row r="16" spans="1:31" x14ac:dyDescent="0.25">
      <c r="A16" s="31" t="s">
        <v>42</v>
      </c>
      <c r="B16" s="32">
        <v>0</v>
      </c>
      <c r="C16" s="33">
        <v>0</v>
      </c>
      <c r="D16" s="31">
        <v>0</v>
      </c>
      <c r="E16" s="31">
        <v>0</v>
      </c>
      <c r="F16" s="31">
        <v>4</v>
      </c>
      <c r="G16" s="31">
        <v>8</v>
      </c>
      <c r="H16" s="32">
        <v>1</v>
      </c>
      <c r="I16" s="32">
        <v>4</v>
      </c>
      <c r="J16" s="34">
        <v>2</v>
      </c>
      <c r="K16" s="35">
        <v>11</v>
      </c>
      <c r="L16" s="36">
        <v>8</v>
      </c>
      <c r="M16" s="37">
        <v>3</v>
      </c>
      <c r="N16" s="32">
        <v>16</v>
      </c>
      <c r="O16" s="32">
        <v>19</v>
      </c>
      <c r="P16" s="38">
        <v>0</v>
      </c>
      <c r="Q16" s="33">
        <v>0</v>
      </c>
      <c r="R16" s="39">
        <f>K16+L16</f>
        <v>19</v>
      </c>
    </row>
    <row r="17" spans="1:18" x14ac:dyDescent="0.25">
      <c r="A17" s="40" t="s">
        <v>43</v>
      </c>
      <c r="B17" s="41">
        <v>484</v>
      </c>
      <c r="C17" s="42">
        <v>70</v>
      </c>
      <c r="D17" s="40">
        <v>10</v>
      </c>
      <c r="E17" s="40">
        <v>4</v>
      </c>
      <c r="F17" s="40">
        <v>0</v>
      </c>
      <c r="G17" s="40">
        <v>0</v>
      </c>
      <c r="H17" s="41">
        <v>0</v>
      </c>
      <c r="I17" s="41">
        <v>0</v>
      </c>
      <c r="J17" s="43">
        <v>0</v>
      </c>
      <c r="K17" s="44">
        <v>73</v>
      </c>
      <c r="L17" s="45">
        <v>495</v>
      </c>
      <c r="M17" s="46">
        <v>247</v>
      </c>
      <c r="N17" s="41">
        <v>321</v>
      </c>
      <c r="O17" s="41">
        <v>567</v>
      </c>
      <c r="P17" s="38">
        <v>1</v>
      </c>
      <c r="Q17" s="33">
        <v>0</v>
      </c>
      <c r="R17" s="39">
        <f t="shared" ref="R17:R50" si="0">K17+L17</f>
        <v>568</v>
      </c>
    </row>
    <row r="18" spans="1:18" x14ac:dyDescent="0.25">
      <c r="A18" s="40" t="s">
        <v>44</v>
      </c>
      <c r="B18" s="41">
        <v>0</v>
      </c>
      <c r="C18" s="42">
        <v>0</v>
      </c>
      <c r="D18" s="40">
        <v>0</v>
      </c>
      <c r="E18" s="40">
        <v>225</v>
      </c>
      <c r="F18" s="40">
        <v>961</v>
      </c>
      <c r="G18" s="40">
        <v>465</v>
      </c>
      <c r="H18" s="41">
        <v>31</v>
      </c>
      <c r="I18" s="41">
        <v>0</v>
      </c>
      <c r="J18" s="43">
        <v>0</v>
      </c>
      <c r="K18" s="44">
        <v>218</v>
      </c>
      <c r="L18" s="45">
        <v>1464</v>
      </c>
      <c r="M18" s="46">
        <v>0</v>
      </c>
      <c r="N18" s="41">
        <v>1682</v>
      </c>
      <c r="O18" s="41">
        <v>1682</v>
      </c>
      <c r="P18" s="38">
        <v>0</v>
      </c>
      <c r="Q18" s="33">
        <v>0</v>
      </c>
      <c r="R18" s="39">
        <f t="shared" si="0"/>
        <v>1682</v>
      </c>
    </row>
    <row r="19" spans="1:18" x14ac:dyDescent="0.25">
      <c r="A19" s="40" t="s">
        <v>45</v>
      </c>
      <c r="B19" s="41">
        <v>0</v>
      </c>
      <c r="C19" s="42">
        <v>0</v>
      </c>
      <c r="D19" s="40">
        <v>0</v>
      </c>
      <c r="E19" s="40">
        <v>14</v>
      </c>
      <c r="F19" s="40">
        <v>62</v>
      </c>
      <c r="G19" s="40">
        <v>86</v>
      </c>
      <c r="H19" s="41">
        <v>122</v>
      </c>
      <c r="I19" s="41">
        <v>70</v>
      </c>
      <c r="J19" s="43">
        <v>91</v>
      </c>
      <c r="K19" s="44">
        <v>110</v>
      </c>
      <c r="L19" s="45">
        <v>335</v>
      </c>
      <c r="M19" s="46">
        <v>0</v>
      </c>
      <c r="N19" s="41">
        <v>445</v>
      </c>
      <c r="O19" s="41">
        <v>445</v>
      </c>
      <c r="P19" s="38">
        <v>0</v>
      </c>
      <c r="Q19" s="33">
        <v>0</v>
      </c>
      <c r="R19" s="39">
        <f t="shared" si="0"/>
        <v>445</v>
      </c>
    </row>
    <row r="20" spans="1:18" x14ac:dyDescent="0.25">
      <c r="A20" s="40" t="s">
        <v>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>
        <v>0</v>
      </c>
      <c r="M20" s="41">
        <v>0</v>
      </c>
      <c r="N20" s="41">
        <v>0</v>
      </c>
      <c r="O20" s="41">
        <v>0</v>
      </c>
      <c r="P20" s="38">
        <v>0</v>
      </c>
      <c r="Q20" s="33">
        <v>0</v>
      </c>
      <c r="R20" s="39">
        <f t="shared" si="0"/>
        <v>0</v>
      </c>
    </row>
    <row r="21" spans="1:18" x14ac:dyDescent="0.25">
      <c r="A21" s="40" t="s">
        <v>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v>0</v>
      </c>
      <c r="M21" s="41">
        <v>0</v>
      </c>
      <c r="N21" s="41">
        <v>0</v>
      </c>
      <c r="O21" s="41">
        <v>0</v>
      </c>
      <c r="P21" s="38">
        <v>0</v>
      </c>
      <c r="Q21" s="33">
        <v>0</v>
      </c>
      <c r="R21" s="39">
        <f t="shared" si="0"/>
        <v>0</v>
      </c>
    </row>
    <row r="22" spans="1:18" x14ac:dyDescent="0.25">
      <c r="A22" s="40" t="s">
        <v>48</v>
      </c>
      <c r="B22" s="41">
        <v>0</v>
      </c>
      <c r="C22" s="42">
        <v>0</v>
      </c>
      <c r="D22" s="40">
        <v>0</v>
      </c>
      <c r="E22" s="40">
        <v>25</v>
      </c>
      <c r="F22" s="40">
        <v>151</v>
      </c>
      <c r="G22" s="40">
        <v>94</v>
      </c>
      <c r="H22" s="41">
        <v>43</v>
      </c>
      <c r="I22" s="41">
        <v>19</v>
      </c>
      <c r="J22" s="43">
        <v>19</v>
      </c>
      <c r="K22" s="44">
        <v>157</v>
      </c>
      <c r="L22" s="45">
        <v>194</v>
      </c>
      <c r="M22" s="46">
        <v>0</v>
      </c>
      <c r="N22" s="41">
        <v>351</v>
      </c>
      <c r="O22" s="41">
        <v>351</v>
      </c>
      <c r="P22" s="38">
        <v>0</v>
      </c>
      <c r="Q22" s="33">
        <v>0</v>
      </c>
      <c r="R22" s="39">
        <f t="shared" si="0"/>
        <v>351</v>
      </c>
    </row>
    <row r="23" spans="1:18" x14ac:dyDescent="0.25">
      <c r="A23" s="40" t="s">
        <v>49</v>
      </c>
      <c r="B23" s="41">
        <v>0</v>
      </c>
      <c r="C23" s="42">
        <v>0</v>
      </c>
      <c r="D23" s="40">
        <v>0</v>
      </c>
      <c r="E23" s="40">
        <v>0</v>
      </c>
      <c r="F23" s="40">
        <v>8</v>
      </c>
      <c r="G23" s="40">
        <v>6</v>
      </c>
      <c r="H23" s="41">
        <v>14</v>
      </c>
      <c r="I23" s="41">
        <v>9</v>
      </c>
      <c r="J23" s="43">
        <v>7</v>
      </c>
      <c r="K23" s="44">
        <v>14</v>
      </c>
      <c r="L23" s="45">
        <v>30</v>
      </c>
      <c r="M23" s="46">
        <v>0</v>
      </c>
      <c r="N23" s="41">
        <v>44</v>
      </c>
      <c r="O23" s="41">
        <v>44</v>
      </c>
      <c r="P23" s="38">
        <v>0</v>
      </c>
      <c r="Q23" s="33">
        <v>0</v>
      </c>
      <c r="R23" s="39">
        <f t="shared" si="0"/>
        <v>44</v>
      </c>
    </row>
    <row r="24" spans="1:18" x14ac:dyDescent="0.25">
      <c r="A24" s="40" t="s">
        <v>50</v>
      </c>
      <c r="B24" s="41">
        <v>0</v>
      </c>
      <c r="C24" s="42">
        <v>0</v>
      </c>
      <c r="D24" s="40">
        <v>0</v>
      </c>
      <c r="E24" s="40">
        <v>1</v>
      </c>
      <c r="F24" s="40">
        <v>4</v>
      </c>
      <c r="G24" s="40">
        <v>3</v>
      </c>
      <c r="H24" s="41">
        <v>0</v>
      </c>
      <c r="I24" s="41">
        <v>0</v>
      </c>
      <c r="J24" s="43">
        <v>0</v>
      </c>
      <c r="K24" s="44">
        <v>7</v>
      </c>
      <c r="L24" s="45">
        <v>1</v>
      </c>
      <c r="M24" s="46">
        <v>0</v>
      </c>
      <c r="N24" s="41">
        <v>8</v>
      </c>
      <c r="O24" s="41">
        <v>8</v>
      </c>
      <c r="P24" s="38">
        <v>0</v>
      </c>
      <c r="Q24" s="33">
        <v>0</v>
      </c>
      <c r="R24" s="39">
        <f t="shared" si="0"/>
        <v>8</v>
      </c>
    </row>
    <row r="25" spans="1:18" x14ac:dyDescent="0.25">
      <c r="A25" s="40" t="s">
        <v>51</v>
      </c>
      <c r="B25" s="41">
        <v>0</v>
      </c>
      <c r="C25" s="42">
        <v>0</v>
      </c>
      <c r="D25" s="40">
        <v>0</v>
      </c>
      <c r="E25" s="40">
        <v>9</v>
      </c>
      <c r="F25" s="40">
        <v>57</v>
      </c>
      <c r="G25" s="40">
        <v>61</v>
      </c>
      <c r="H25" s="41">
        <v>50</v>
      </c>
      <c r="I25" s="41">
        <v>22</v>
      </c>
      <c r="J25" s="43">
        <v>15</v>
      </c>
      <c r="K25" s="44">
        <v>90</v>
      </c>
      <c r="L25" s="45">
        <v>124</v>
      </c>
      <c r="M25" s="46">
        <v>0</v>
      </c>
      <c r="N25" s="41">
        <v>214</v>
      </c>
      <c r="O25" s="41">
        <v>214</v>
      </c>
      <c r="P25" s="38">
        <v>0</v>
      </c>
      <c r="Q25" s="33">
        <v>0</v>
      </c>
      <c r="R25" s="39">
        <f t="shared" si="0"/>
        <v>214</v>
      </c>
    </row>
    <row r="26" spans="1:18" x14ac:dyDescent="0.25">
      <c r="A26" s="40" t="s">
        <v>52</v>
      </c>
      <c r="B26" s="41">
        <v>0</v>
      </c>
      <c r="C26" s="42">
        <v>0</v>
      </c>
      <c r="D26" s="40">
        <v>0</v>
      </c>
      <c r="E26" s="40">
        <v>4</v>
      </c>
      <c r="F26" s="40">
        <v>14</v>
      </c>
      <c r="G26" s="40">
        <v>8</v>
      </c>
      <c r="H26" s="41">
        <v>8</v>
      </c>
      <c r="I26" s="41">
        <v>3</v>
      </c>
      <c r="J26" s="43">
        <v>3</v>
      </c>
      <c r="K26" s="44">
        <v>30</v>
      </c>
      <c r="L26" s="45">
        <v>10</v>
      </c>
      <c r="M26" s="46">
        <v>0</v>
      </c>
      <c r="N26" s="41">
        <v>40</v>
      </c>
      <c r="O26" s="41">
        <v>40</v>
      </c>
      <c r="P26" s="38">
        <v>0</v>
      </c>
      <c r="Q26" s="33">
        <v>0</v>
      </c>
      <c r="R26" s="39">
        <f t="shared" si="0"/>
        <v>40</v>
      </c>
    </row>
    <row r="27" spans="1:18" x14ac:dyDescent="0.25">
      <c r="A27" s="40" t="s">
        <v>53</v>
      </c>
      <c r="B27" s="41">
        <v>0</v>
      </c>
      <c r="C27" s="42">
        <v>0</v>
      </c>
      <c r="D27" s="40">
        <v>0</v>
      </c>
      <c r="E27" s="40">
        <v>40</v>
      </c>
      <c r="F27" s="40">
        <v>141</v>
      </c>
      <c r="G27" s="40">
        <v>73</v>
      </c>
      <c r="H27" s="41">
        <v>37</v>
      </c>
      <c r="I27" s="41">
        <v>4</v>
      </c>
      <c r="J27" s="43">
        <v>2</v>
      </c>
      <c r="K27" s="44">
        <v>188</v>
      </c>
      <c r="L27" s="45">
        <v>109</v>
      </c>
      <c r="M27" s="46">
        <v>2</v>
      </c>
      <c r="N27" s="41">
        <v>295</v>
      </c>
      <c r="O27" s="41">
        <v>297</v>
      </c>
      <c r="P27" s="38">
        <v>0</v>
      </c>
      <c r="Q27" s="33">
        <v>0</v>
      </c>
      <c r="R27" s="39">
        <f t="shared" si="0"/>
        <v>297</v>
      </c>
    </row>
    <row r="28" spans="1:18" x14ac:dyDescent="0.25">
      <c r="A28" s="40" t="s">
        <v>54</v>
      </c>
      <c r="B28" s="41">
        <v>0</v>
      </c>
      <c r="C28" s="42">
        <v>0</v>
      </c>
      <c r="D28" s="40">
        <v>0</v>
      </c>
      <c r="E28" s="40">
        <v>0</v>
      </c>
      <c r="F28" s="40">
        <v>7</v>
      </c>
      <c r="G28" s="40">
        <v>5</v>
      </c>
      <c r="H28" s="41">
        <v>1</v>
      </c>
      <c r="I28" s="41">
        <v>4</v>
      </c>
      <c r="J28" s="43">
        <v>7</v>
      </c>
      <c r="K28" s="44">
        <v>8</v>
      </c>
      <c r="L28" s="45">
        <v>16</v>
      </c>
      <c r="M28" s="46">
        <v>0</v>
      </c>
      <c r="N28" s="41">
        <v>24</v>
      </c>
      <c r="O28" s="41">
        <v>24</v>
      </c>
      <c r="P28" s="38">
        <v>0</v>
      </c>
      <c r="Q28" s="33">
        <v>0</v>
      </c>
      <c r="R28" s="39">
        <f t="shared" si="0"/>
        <v>24</v>
      </c>
    </row>
    <row r="29" spans="1:18" x14ac:dyDescent="0.25">
      <c r="A29" s="40" t="s">
        <v>55</v>
      </c>
      <c r="B29" s="41">
        <v>0</v>
      </c>
      <c r="C29" s="42">
        <v>0</v>
      </c>
      <c r="D29" s="40">
        <v>0</v>
      </c>
      <c r="E29" s="40">
        <v>2</v>
      </c>
      <c r="F29" s="40">
        <v>18</v>
      </c>
      <c r="G29" s="40">
        <v>10</v>
      </c>
      <c r="H29" s="41">
        <v>10</v>
      </c>
      <c r="I29" s="41">
        <v>8</v>
      </c>
      <c r="J29" s="43">
        <v>18</v>
      </c>
      <c r="K29" s="44">
        <v>19</v>
      </c>
      <c r="L29" s="45">
        <v>47</v>
      </c>
      <c r="M29" s="46">
        <v>6</v>
      </c>
      <c r="N29" s="41">
        <v>60</v>
      </c>
      <c r="O29" s="41">
        <v>66</v>
      </c>
      <c r="P29" s="38">
        <v>0</v>
      </c>
      <c r="Q29" s="33">
        <v>0</v>
      </c>
      <c r="R29" s="39">
        <f t="shared" si="0"/>
        <v>66</v>
      </c>
    </row>
    <row r="30" spans="1:18" x14ac:dyDescent="0.25">
      <c r="A30" s="40" t="s">
        <v>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>
        <v>0</v>
      </c>
      <c r="M30" s="41">
        <v>0</v>
      </c>
      <c r="N30" s="41">
        <v>0</v>
      </c>
      <c r="O30" s="41">
        <v>0</v>
      </c>
      <c r="P30" s="38">
        <v>0</v>
      </c>
      <c r="Q30" s="33">
        <v>0</v>
      </c>
      <c r="R30" s="39">
        <f t="shared" si="0"/>
        <v>0</v>
      </c>
    </row>
    <row r="31" spans="1:18" x14ac:dyDescent="0.25">
      <c r="A31" s="40" t="s">
        <v>57</v>
      </c>
      <c r="B31" s="41">
        <v>0</v>
      </c>
      <c r="C31" s="42">
        <v>0</v>
      </c>
      <c r="D31" s="40">
        <v>0</v>
      </c>
      <c r="E31" s="40">
        <v>7</v>
      </c>
      <c r="F31" s="40">
        <v>52</v>
      </c>
      <c r="G31" s="40">
        <v>34</v>
      </c>
      <c r="H31" s="47">
        <v>7</v>
      </c>
      <c r="I31" s="41">
        <v>1</v>
      </c>
      <c r="J31" s="43">
        <v>4</v>
      </c>
      <c r="K31" s="44">
        <v>65</v>
      </c>
      <c r="L31" s="45">
        <v>40</v>
      </c>
      <c r="M31" s="46">
        <v>0</v>
      </c>
      <c r="N31" s="41">
        <v>105</v>
      </c>
      <c r="O31" s="41">
        <v>105</v>
      </c>
      <c r="P31" s="38">
        <v>0</v>
      </c>
      <c r="Q31" s="33">
        <v>0</v>
      </c>
      <c r="R31" s="39">
        <f t="shared" si="0"/>
        <v>105</v>
      </c>
    </row>
    <row r="32" spans="1:18" x14ac:dyDescent="0.25">
      <c r="A32" s="40" t="s">
        <v>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>
        <v>0</v>
      </c>
      <c r="M32" s="41">
        <v>0</v>
      </c>
      <c r="N32" s="41">
        <v>0</v>
      </c>
      <c r="O32" s="41">
        <v>0</v>
      </c>
      <c r="P32" s="38">
        <v>0</v>
      </c>
      <c r="Q32" s="33">
        <v>0</v>
      </c>
      <c r="R32" s="39">
        <f t="shared" si="0"/>
        <v>0</v>
      </c>
    </row>
    <row r="33" spans="1:19" x14ac:dyDescent="0.25">
      <c r="A33" s="40" t="s">
        <v>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>
        <v>0</v>
      </c>
      <c r="M33" s="41">
        <v>0</v>
      </c>
      <c r="N33" s="41">
        <v>0</v>
      </c>
      <c r="O33" s="41">
        <v>0</v>
      </c>
      <c r="P33" s="38">
        <v>0</v>
      </c>
      <c r="Q33" s="33">
        <v>0</v>
      </c>
      <c r="R33" s="39">
        <f t="shared" si="0"/>
        <v>0</v>
      </c>
    </row>
    <row r="34" spans="1:19" x14ac:dyDescent="0.25">
      <c r="A34" s="40" t="s">
        <v>60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>
        <v>0</v>
      </c>
      <c r="M34" s="41">
        <v>0</v>
      </c>
      <c r="N34" s="41">
        <v>0</v>
      </c>
      <c r="O34" s="41">
        <v>0</v>
      </c>
      <c r="P34" s="38">
        <v>0</v>
      </c>
      <c r="Q34" s="33">
        <v>0</v>
      </c>
      <c r="R34" s="39">
        <f t="shared" si="0"/>
        <v>0</v>
      </c>
    </row>
    <row r="35" spans="1:19" x14ac:dyDescent="0.25">
      <c r="A35" s="40" t="s">
        <v>61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>
        <v>0</v>
      </c>
      <c r="M35" s="41">
        <v>0</v>
      </c>
      <c r="N35" s="41">
        <v>0</v>
      </c>
      <c r="O35" s="41">
        <v>0</v>
      </c>
      <c r="P35" s="38">
        <v>0</v>
      </c>
      <c r="Q35" s="33">
        <v>0</v>
      </c>
      <c r="R35" s="39">
        <f t="shared" si="0"/>
        <v>0</v>
      </c>
    </row>
    <row r="36" spans="1:19" x14ac:dyDescent="0.25">
      <c r="A36" s="40" t="s">
        <v>62</v>
      </c>
      <c r="B36" s="41">
        <v>13</v>
      </c>
      <c r="C36" s="42">
        <v>5</v>
      </c>
      <c r="D36" s="40">
        <v>0</v>
      </c>
      <c r="E36" s="40">
        <v>0</v>
      </c>
      <c r="F36" s="40">
        <v>0</v>
      </c>
      <c r="G36" s="40">
        <v>0</v>
      </c>
      <c r="H36" s="41">
        <v>0</v>
      </c>
      <c r="I36" s="41">
        <v>0</v>
      </c>
      <c r="J36" s="43">
        <v>0</v>
      </c>
      <c r="K36" s="44">
        <v>15</v>
      </c>
      <c r="L36" s="45">
        <v>3</v>
      </c>
      <c r="M36" s="46">
        <v>10</v>
      </c>
      <c r="N36" s="41">
        <v>8</v>
      </c>
      <c r="O36" s="41">
        <v>18</v>
      </c>
      <c r="P36" s="38">
        <v>0</v>
      </c>
      <c r="Q36" s="33">
        <v>0</v>
      </c>
      <c r="R36" s="39">
        <f t="shared" si="0"/>
        <v>18</v>
      </c>
      <c r="S36" s="48"/>
    </row>
    <row r="37" spans="1:19" x14ac:dyDescent="0.25">
      <c r="A37" s="40" t="s">
        <v>63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>
        <v>0</v>
      </c>
      <c r="M37" s="41">
        <v>0</v>
      </c>
      <c r="N37" s="41">
        <v>0</v>
      </c>
      <c r="O37" s="41">
        <v>0</v>
      </c>
      <c r="P37" s="38">
        <v>0</v>
      </c>
      <c r="Q37" s="33">
        <v>0</v>
      </c>
      <c r="R37" s="39">
        <f t="shared" si="0"/>
        <v>0</v>
      </c>
    </row>
    <row r="38" spans="1:19" x14ac:dyDescent="0.25">
      <c r="A38" s="40" t="s">
        <v>64</v>
      </c>
      <c r="B38" s="41">
        <v>0</v>
      </c>
      <c r="C38" s="42">
        <v>0</v>
      </c>
      <c r="D38" s="40">
        <v>0</v>
      </c>
      <c r="E38" s="40">
        <v>1</v>
      </c>
      <c r="F38" s="40">
        <v>3</v>
      </c>
      <c r="G38" s="40">
        <v>2</v>
      </c>
      <c r="H38" s="40">
        <v>2</v>
      </c>
      <c r="I38" s="40">
        <v>3</v>
      </c>
      <c r="J38" s="49">
        <v>0</v>
      </c>
      <c r="K38" s="44">
        <v>0</v>
      </c>
      <c r="L38" s="45">
        <v>11</v>
      </c>
      <c r="M38" s="46">
        <v>0</v>
      </c>
      <c r="N38" s="41">
        <v>11</v>
      </c>
      <c r="O38" s="41">
        <v>11</v>
      </c>
      <c r="P38" s="38">
        <v>0</v>
      </c>
      <c r="Q38" s="33">
        <v>0</v>
      </c>
      <c r="R38" s="39">
        <f t="shared" si="0"/>
        <v>11</v>
      </c>
    </row>
    <row r="39" spans="1:19" x14ac:dyDescent="0.25">
      <c r="A39" s="40" t="s">
        <v>65</v>
      </c>
      <c r="B39" s="41">
        <v>347</v>
      </c>
      <c r="C39" s="50">
        <v>0</v>
      </c>
      <c r="D39" s="51">
        <v>0</v>
      </c>
      <c r="E39" s="51">
        <v>0</v>
      </c>
      <c r="F39" s="51">
        <v>0</v>
      </c>
      <c r="G39" s="40">
        <v>0</v>
      </c>
      <c r="H39" s="40">
        <v>0</v>
      </c>
      <c r="I39" s="40">
        <v>0</v>
      </c>
      <c r="J39" s="49">
        <v>0</v>
      </c>
      <c r="K39" s="44">
        <v>112</v>
      </c>
      <c r="L39" s="45">
        <v>235</v>
      </c>
      <c r="M39" s="46">
        <v>143</v>
      </c>
      <c r="N39" s="41">
        <v>204</v>
      </c>
      <c r="O39" s="41">
        <v>346</v>
      </c>
      <c r="P39" s="38">
        <v>0</v>
      </c>
      <c r="Q39" s="33">
        <v>1</v>
      </c>
      <c r="R39" s="39">
        <f t="shared" si="0"/>
        <v>347</v>
      </c>
    </row>
    <row r="40" spans="1:19" x14ac:dyDescent="0.25">
      <c r="A40" s="40" t="s">
        <v>66</v>
      </c>
      <c r="B40" s="41">
        <v>0</v>
      </c>
      <c r="C40" s="42">
        <v>0</v>
      </c>
      <c r="D40" s="51">
        <v>0</v>
      </c>
      <c r="E40" s="51">
        <v>0</v>
      </c>
      <c r="F40" s="51">
        <v>4</v>
      </c>
      <c r="G40" s="40">
        <v>7</v>
      </c>
      <c r="H40" s="40">
        <v>1</v>
      </c>
      <c r="I40" s="40">
        <v>4</v>
      </c>
      <c r="J40" s="49">
        <v>2</v>
      </c>
      <c r="K40" s="44">
        <v>4</v>
      </c>
      <c r="L40" s="45">
        <v>14</v>
      </c>
      <c r="M40" s="46">
        <v>0</v>
      </c>
      <c r="N40" s="41">
        <v>18</v>
      </c>
      <c r="O40" s="41">
        <v>18</v>
      </c>
      <c r="P40" s="38">
        <v>0</v>
      </c>
      <c r="Q40" s="33">
        <v>0</v>
      </c>
      <c r="R40" s="39">
        <f t="shared" si="0"/>
        <v>18</v>
      </c>
    </row>
    <row r="41" spans="1:19" x14ac:dyDescent="0.25">
      <c r="A41" s="40" t="s">
        <v>67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>
        <v>0</v>
      </c>
      <c r="M41" s="41">
        <v>0</v>
      </c>
      <c r="N41" s="41">
        <v>0</v>
      </c>
      <c r="O41" s="41">
        <v>0</v>
      </c>
      <c r="P41" s="38">
        <v>0</v>
      </c>
      <c r="Q41" s="33">
        <v>0</v>
      </c>
      <c r="R41" s="39">
        <f t="shared" si="0"/>
        <v>0</v>
      </c>
    </row>
    <row r="42" spans="1:19" x14ac:dyDescent="0.25">
      <c r="A42" s="40" t="s">
        <v>68</v>
      </c>
      <c r="B42" s="41">
        <v>0</v>
      </c>
      <c r="C42" s="42">
        <v>0</v>
      </c>
      <c r="D42" s="40">
        <v>0</v>
      </c>
      <c r="E42" s="40">
        <v>6</v>
      </c>
      <c r="F42" s="40">
        <v>14</v>
      </c>
      <c r="G42" s="40">
        <v>14</v>
      </c>
      <c r="H42" s="40">
        <v>11</v>
      </c>
      <c r="I42" s="40">
        <v>7</v>
      </c>
      <c r="J42" s="49">
        <v>20</v>
      </c>
      <c r="K42" s="44">
        <v>23</v>
      </c>
      <c r="L42" s="45">
        <v>49</v>
      </c>
      <c r="M42" s="46">
        <v>15</v>
      </c>
      <c r="N42" s="41">
        <v>57</v>
      </c>
      <c r="O42" s="41">
        <v>72</v>
      </c>
      <c r="P42" s="38">
        <v>0</v>
      </c>
      <c r="Q42" s="33">
        <v>0</v>
      </c>
      <c r="R42" s="39">
        <f t="shared" si="0"/>
        <v>72</v>
      </c>
    </row>
    <row r="43" spans="1:19" x14ac:dyDescent="0.25">
      <c r="A43" s="40" t="s">
        <v>69</v>
      </c>
      <c r="B43" s="41">
        <v>0</v>
      </c>
      <c r="C43" s="42">
        <v>0</v>
      </c>
      <c r="D43" s="40">
        <v>0</v>
      </c>
      <c r="E43" s="40">
        <v>1</v>
      </c>
      <c r="F43" s="40">
        <v>0</v>
      </c>
      <c r="G43" s="40">
        <v>2</v>
      </c>
      <c r="H43" s="40">
        <v>1</v>
      </c>
      <c r="I43" s="40">
        <v>0</v>
      </c>
      <c r="J43" s="49">
        <v>0</v>
      </c>
      <c r="K43" s="44">
        <v>0</v>
      </c>
      <c r="L43" s="45">
        <v>4</v>
      </c>
      <c r="M43" s="46">
        <v>0</v>
      </c>
      <c r="N43" s="41">
        <v>4</v>
      </c>
      <c r="O43" s="41">
        <v>4</v>
      </c>
      <c r="P43" s="38">
        <v>0</v>
      </c>
      <c r="Q43" s="33">
        <v>0</v>
      </c>
      <c r="R43" s="39">
        <f t="shared" si="0"/>
        <v>4</v>
      </c>
    </row>
    <row r="44" spans="1:19" x14ac:dyDescent="0.25">
      <c r="A44" s="40" t="s">
        <v>70</v>
      </c>
      <c r="B44" s="41">
        <v>2</v>
      </c>
      <c r="C44" s="41">
        <v>2</v>
      </c>
      <c r="D44" s="41">
        <v>1</v>
      </c>
      <c r="E44" s="41">
        <v>2</v>
      </c>
      <c r="F44" s="41">
        <v>10</v>
      </c>
      <c r="G44" s="41">
        <v>1</v>
      </c>
      <c r="H44" s="41">
        <v>10</v>
      </c>
      <c r="I44" s="41">
        <v>6</v>
      </c>
      <c r="J44" s="41">
        <v>3</v>
      </c>
      <c r="K44" s="41">
        <v>25</v>
      </c>
      <c r="L44" s="41">
        <v>12</v>
      </c>
      <c r="M44" s="41">
        <v>5</v>
      </c>
      <c r="N44" s="41">
        <v>32</v>
      </c>
      <c r="O44" s="41">
        <v>37</v>
      </c>
      <c r="P44" s="38">
        <v>0</v>
      </c>
      <c r="Q44" s="33">
        <v>0</v>
      </c>
      <c r="R44" s="39">
        <f t="shared" si="0"/>
        <v>37</v>
      </c>
    </row>
    <row r="45" spans="1:19" x14ac:dyDescent="0.25">
      <c r="A45" s="40" t="s">
        <v>71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>
        <v>0</v>
      </c>
      <c r="M45" s="41">
        <v>0</v>
      </c>
      <c r="N45" s="41">
        <v>0</v>
      </c>
      <c r="O45" s="41">
        <v>0</v>
      </c>
      <c r="P45" s="38">
        <v>0</v>
      </c>
      <c r="Q45" s="33">
        <v>0</v>
      </c>
      <c r="R45" s="39">
        <f t="shared" si="0"/>
        <v>0</v>
      </c>
    </row>
    <row r="46" spans="1:19" x14ac:dyDescent="0.25">
      <c r="A46" s="40" t="s">
        <v>72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>
        <v>0</v>
      </c>
      <c r="M46" s="41">
        <v>0</v>
      </c>
      <c r="N46" s="41">
        <v>0</v>
      </c>
      <c r="O46" s="41">
        <v>0</v>
      </c>
      <c r="P46" s="38">
        <v>0</v>
      </c>
      <c r="Q46" s="33">
        <v>0</v>
      </c>
      <c r="R46" s="39">
        <f t="shared" si="0"/>
        <v>0</v>
      </c>
    </row>
    <row r="47" spans="1:19" x14ac:dyDescent="0.25">
      <c r="A47" s="40" t="s">
        <v>73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>
        <v>0</v>
      </c>
      <c r="M47" s="41">
        <v>0</v>
      </c>
      <c r="N47" s="41">
        <v>0</v>
      </c>
      <c r="O47" s="41">
        <v>0</v>
      </c>
      <c r="P47" s="38">
        <v>0</v>
      </c>
      <c r="Q47" s="33">
        <v>0</v>
      </c>
      <c r="R47" s="39">
        <f t="shared" si="0"/>
        <v>0</v>
      </c>
    </row>
    <row r="48" spans="1:19" ht="16.5" customHeight="1" x14ac:dyDescent="0.25">
      <c r="A48" s="40" t="s">
        <v>74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>
        <v>0</v>
      </c>
      <c r="M48" s="41">
        <v>0</v>
      </c>
      <c r="N48" s="41">
        <v>0</v>
      </c>
      <c r="O48" s="41">
        <v>0</v>
      </c>
      <c r="P48" s="38">
        <v>0</v>
      </c>
      <c r="Q48" s="33">
        <v>0</v>
      </c>
      <c r="R48" s="39">
        <f t="shared" si="0"/>
        <v>0</v>
      </c>
    </row>
    <row r="49" spans="1:34" x14ac:dyDescent="0.25">
      <c r="A49" s="40" t="s">
        <v>75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v>0</v>
      </c>
      <c r="M49" s="41">
        <v>0</v>
      </c>
      <c r="N49" s="41">
        <v>0</v>
      </c>
      <c r="O49" s="41">
        <v>0</v>
      </c>
      <c r="P49" s="38">
        <v>0</v>
      </c>
      <c r="Q49" s="33">
        <v>0</v>
      </c>
      <c r="R49" s="39">
        <f t="shared" si="0"/>
        <v>0</v>
      </c>
    </row>
    <row r="50" spans="1:34" ht="17.25" thickBot="1" x14ac:dyDescent="0.35">
      <c r="A50" s="52" t="s">
        <v>76</v>
      </c>
      <c r="B50" s="53">
        <v>0</v>
      </c>
      <c r="C50" s="54">
        <v>1</v>
      </c>
      <c r="D50" s="55">
        <v>2</v>
      </c>
      <c r="E50" s="55">
        <v>45</v>
      </c>
      <c r="F50" s="55">
        <v>826</v>
      </c>
      <c r="G50" s="55">
        <v>634</v>
      </c>
      <c r="H50" s="56">
        <v>133</v>
      </c>
      <c r="I50" s="57">
        <v>57</v>
      </c>
      <c r="J50" s="58">
        <v>25</v>
      </c>
      <c r="K50" s="59">
        <v>470</v>
      </c>
      <c r="L50" s="60">
        <v>1253</v>
      </c>
      <c r="M50" s="61">
        <v>62</v>
      </c>
      <c r="N50" s="53">
        <v>1661</v>
      </c>
      <c r="O50" s="53">
        <v>1723</v>
      </c>
      <c r="P50" s="38">
        <v>0</v>
      </c>
      <c r="Q50" s="54">
        <v>0</v>
      </c>
      <c r="R50" s="39">
        <f t="shared" si="0"/>
        <v>1723</v>
      </c>
    </row>
    <row r="51" spans="1:34" ht="15.75" thickBot="1" x14ac:dyDescent="0.3">
      <c r="A51" s="62" t="s">
        <v>77</v>
      </c>
      <c r="B51" s="63">
        <f t="shared" ref="B51" si="1">SUM(B16:B50)</f>
        <v>846</v>
      </c>
      <c r="C51" s="64">
        <f t="shared" ref="C51:O51" si="2">SUM(C16:C50)</f>
        <v>78</v>
      </c>
      <c r="D51" s="64">
        <f t="shared" si="2"/>
        <v>13</v>
      </c>
      <c r="E51" s="64">
        <f t="shared" si="2"/>
        <v>386</v>
      </c>
      <c r="F51" s="64">
        <f t="shared" si="2"/>
        <v>2336</v>
      </c>
      <c r="G51" s="64">
        <f t="shared" si="2"/>
        <v>1513</v>
      </c>
      <c r="H51" s="65">
        <f t="shared" si="2"/>
        <v>482</v>
      </c>
      <c r="I51" s="66">
        <f t="shared" si="2"/>
        <v>221</v>
      </c>
      <c r="J51" s="66">
        <f t="shared" si="2"/>
        <v>218</v>
      </c>
      <c r="K51" s="67">
        <f t="shared" si="2"/>
        <v>1639</v>
      </c>
      <c r="L51" s="68">
        <f t="shared" si="2"/>
        <v>4454</v>
      </c>
      <c r="M51" s="69">
        <f t="shared" si="2"/>
        <v>493</v>
      </c>
      <c r="N51" s="63">
        <f t="shared" si="2"/>
        <v>5600</v>
      </c>
      <c r="O51" s="63">
        <f t="shared" si="2"/>
        <v>6091</v>
      </c>
      <c r="P51" s="38">
        <v>1</v>
      </c>
      <c r="Q51" s="70">
        <v>1</v>
      </c>
      <c r="R51" s="39">
        <f>SUM(R16:R50)</f>
        <v>6093</v>
      </c>
    </row>
    <row r="52" spans="1:34" ht="15.75" thickBot="1" x14ac:dyDescent="0.3">
      <c r="A52" s="71" t="s">
        <v>78</v>
      </c>
      <c r="B52" s="72">
        <v>0</v>
      </c>
      <c r="C52" s="73">
        <v>0</v>
      </c>
      <c r="D52" s="73">
        <v>0</v>
      </c>
      <c r="E52" s="73">
        <v>87</v>
      </c>
      <c r="F52" s="73">
        <v>311</v>
      </c>
      <c r="G52" s="73">
        <v>213</v>
      </c>
      <c r="H52" s="73">
        <v>20</v>
      </c>
      <c r="I52" s="74">
        <v>3</v>
      </c>
      <c r="J52" s="74">
        <v>1</v>
      </c>
      <c r="K52" s="292">
        <v>635</v>
      </c>
      <c r="L52" s="293"/>
      <c r="M52" s="75">
        <v>0</v>
      </c>
      <c r="N52" s="72">
        <v>635</v>
      </c>
      <c r="O52" s="76">
        <v>635</v>
      </c>
      <c r="P52" s="77">
        <v>0</v>
      </c>
      <c r="Q52" s="73">
        <v>0</v>
      </c>
      <c r="R52" s="78">
        <f>SUM(K52+L52)</f>
        <v>635</v>
      </c>
    </row>
    <row r="53" spans="1:34" x14ac:dyDescent="0.25">
      <c r="A53" s="79" t="s">
        <v>79</v>
      </c>
      <c r="B53" s="294">
        <f>SUM(B51:B52)</f>
        <v>846</v>
      </c>
      <c r="C53" s="296">
        <f>SUM(C51:C52)</f>
        <v>78</v>
      </c>
      <c r="D53" s="296">
        <f t="shared" ref="D53:Q53" si="3">SUM(D51:D52)</f>
        <v>13</v>
      </c>
      <c r="E53" s="296">
        <f t="shared" si="3"/>
        <v>473</v>
      </c>
      <c r="F53" s="296">
        <f t="shared" si="3"/>
        <v>2647</v>
      </c>
      <c r="G53" s="296">
        <f>SUM(G51:G52)</f>
        <v>1726</v>
      </c>
      <c r="H53" s="296">
        <f t="shared" si="3"/>
        <v>502</v>
      </c>
      <c r="I53" s="296">
        <f t="shared" si="3"/>
        <v>224</v>
      </c>
      <c r="J53" s="302">
        <f t="shared" si="3"/>
        <v>219</v>
      </c>
      <c r="K53" s="294">
        <f t="shared" si="3"/>
        <v>2274</v>
      </c>
      <c r="L53" s="304">
        <f t="shared" si="3"/>
        <v>4454</v>
      </c>
      <c r="M53" s="306">
        <f>SUM(M51:M52)</f>
        <v>493</v>
      </c>
      <c r="N53" s="296">
        <f t="shared" si="3"/>
        <v>6235</v>
      </c>
      <c r="O53" s="296">
        <f>SUM(O51:O52)</f>
        <v>6726</v>
      </c>
      <c r="P53" s="296">
        <f>SUM(P51:P52)</f>
        <v>1</v>
      </c>
      <c r="Q53" s="296">
        <f t="shared" si="3"/>
        <v>1</v>
      </c>
      <c r="R53" s="298">
        <f>SUM(R51:R52)</f>
        <v>6728</v>
      </c>
    </row>
    <row r="54" spans="1:34" ht="15.75" thickBot="1" x14ac:dyDescent="0.3">
      <c r="A54" s="80" t="s">
        <v>80</v>
      </c>
      <c r="B54" s="295"/>
      <c r="C54" s="297"/>
      <c r="D54" s="297"/>
      <c r="E54" s="297"/>
      <c r="F54" s="297"/>
      <c r="G54" s="297"/>
      <c r="H54" s="297"/>
      <c r="I54" s="297"/>
      <c r="J54" s="303"/>
      <c r="K54" s="295"/>
      <c r="L54" s="305"/>
      <c r="M54" s="307"/>
      <c r="N54" s="297"/>
      <c r="O54" s="297"/>
      <c r="P54" s="297"/>
      <c r="Q54" s="297"/>
      <c r="R54" s="299"/>
    </row>
    <row r="55" spans="1:34" ht="16.5" x14ac:dyDescent="0.3">
      <c r="A55" s="81"/>
      <c r="B55" s="81"/>
      <c r="C55" s="81"/>
      <c r="D55" s="81"/>
      <c r="E55" s="82"/>
      <c r="F55" s="82"/>
      <c r="G55" s="82"/>
      <c r="H55" s="82"/>
      <c r="I55" s="82"/>
      <c r="J55" s="83"/>
      <c r="K55" s="84"/>
    </row>
    <row r="56" spans="1:34" ht="16.5" x14ac:dyDescent="0.3">
      <c r="A56" s="81"/>
      <c r="B56" s="81"/>
      <c r="C56" s="81"/>
      <c r="D56" s="81"/>
      <c r="E56" s="82"/>
      <c r="F56" s="82"/>
      <c r="G56" s="82"/>
      <c r="H56" s="82"/>
      <c r="I56" s="82"/>
      <c r="J56" s="85"/>
      <c r="K56" s="84"/>
    </row>
    <row r="57" spans="1:34" ht="16.5" x14ac:dyDescent="0.3">
      <c r="A57" s="81"/>
      <c r="B57" s="81"/>
      <c r="D57" s="81"/>
      <c r="E57" s="82"/>
      <c r="F57" s="82"/>
      <c r="G57" s="82"/>
      <c r="H57" s="82"/>
      <c r="I57" s="82"/>
      <c r="J57" s="85"/>
      <c r="K57" s="84"/>
    </row>
    <row r="58" spans="1:34" ht="16.5" x14ac:dyDescent="0.3">
      <c r="B58" s="86" t="s">
        <v>81</v>
      </c>
      <c r="E58" s="82"/>
      <c r="F58" s="82"/>
      <c r="G58" s="82"/>
      <c r="H58" s="82"/>
      <c r="I58" s="82"/>
      <c r="J58" s="85"/>
      <c r="K58" s="85"/>
    </row>
    <row r="59" spans="1:34" x14ac:dyDescent="0.25">
      <c r="A59" s="300" t="s">
        <v>82</v>
      </c>
      <c r="B59" s="301"/>
      <c r="C59" s="301"/>
      <c r="D59" s="301"/>
      <c r="E59" s="301"/>
      <c r="F59" s="301"/>
      <c r="G59" s="301"/>
      <c r="H59" s="301"/>
      <c r="I59" s="301"/>
      <c r="J59" s="301"/>
      <c r="K59" s="301"/>
      <c r="L59" s="301"/>
      <c r="M59" s="301"/>
      <c r="N59" s="301"/>
      <c r="O59" s="301"/>
      <c r="P59" s="301"/>
    </row>
    <row r="60" spans="1:34" ht="15.75" thickBot="1" x14ac:dyDescent="0.3">
      <c r="A60" s="87"/>
      <c r="B60" s="87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</row>
    <row r="61" spans="1:34" ht="16.5" thickBot="1" x14ac:dyDescent="0.3">
      <c r="A61" s="339" t="s">
        <v>83</v>
      </c>
      <c r="B61" s="340"/>
      <c r="C61" s="340"/>
      <c r="D61" s="340"/>
      <c r="E61" s="340"/>
      <c r="F61" s="340"/>
      <c r="G61" s="340"/>
      <c r="H61" s="340"/>
      <c r="I61" s="340"/>
      <c r="J61" s="340"/>
      <c r="K61" s="340"/>
      <c r="L61" s="340"/>
      <c r="M61" s="340"/>
      <c r="N61" s="340"/>
      <c r="O61" s="340"/>
      <c r="P61" s="340"/>
      <c r="Q61" s="340"/>
      <c r="R61" s="340"/>
      <c r="S61" s="340"/>
      <c r="T61" s="340"/>
      <c r="U61" s="340"/>
      <c r="V61" s="340"/>
      <c r="W61" s="340"/>
      <c r="X61" s="340"/>
      <c r="Y61" s="340"/>
      <c r="Z61" s="341"/>
      <c r="AA61" s="88"/>
      <c r="AC61" s="4"/>
      <c r="AD61" s="4"/>
    </row>
    <row r="62" spans="1:34" ht="15.75" customHeight="1" thickBot="1" x14ac:dyDescent="0.3">
      <c r="A62" s="342" t="s">
        <v>18</v>
      </c>
      <c r="B62" s="344" t="s">
        <v>19</v>
      </c>
      <c r="C62" s="345"/>
      <c r="D62" s="345"/>
      <c r="E62" s="345"/>
      <c r="F62" s="345"/>
      <c r="G62" s="345"/>
      <c r="H62" s="345"/>
      <c r="I62" s="345"/>
      <c r="J62" s="346"/>
      <c r="K62" s="347" t="s">
        <v>21</v>
      </c>
      <c r="L62" s="348"/>
      <c r="M62" s="349" t="s">
        <v>22</v>
      </c>
      <c r="N62" s="350"/>
      <c r="O62" s="288"/>
      <c r="P62" s="351" t="s">
        <v>84</v>
      </c>
      <c r="Q62" s="89"/>
      <c r="R62" s="353" t="s">
        <v>85</v>
      </c>
      <c r="S62" s="353"/>
      <c r="T62" s="354"/>
      <c r="U62" s="355" t="s">
        <v>86</v>
      </c>
      <c r="V62" s="357" t="s">
        <v>87</v>
      </c>
      <c r="W62" s="308" t="s">
        <v>88</v>
      </c>
      <c r="X62" s="308" t="s">
        <v>89</v>
      </c>
      <c r="Y62" s="308" t="s">
        <v>90</v>
      </c>
      <c r="Z62" s="310" t="s">
        <v>91</v>
      </c>
    </row>
    <row r="63" spans="1:34" ht="25.5" thickBot="1" x14ac:dyDescent="0.3">
      <c r="A63" s="343"/>
      <c r="B63" s="20" t="s">
        <v>24</v>
      </c>
      <c r="C63" s="21" t="s">
        <v>25</v>
      </c>
      <c r="D63" s="23" t="s">
        <v>26</v>
      </c>
      <c r="E63" s="22" t="s">
        <v>27</v>
      </c>
      <c r="F63" s="23" t="s">
        <v>28</v>
      </c>
      <c r="G63" s="23" t="s">
        <v>29</v>
      </c>
      <c r="H63" s="90" t="s">
        <v>30</v>
      </c>
      <c r="I63" s="23" t="s">
        <v>31</v>
      </c>
      <c r="J63" s="24" t="s">
        <v>32</v>
      </c>
      <c r="K63" s="27" t="s">
        <v>35</v>
      </c>
      <c r="L63" s="28" t="s">
        <v>36</v>
      </c>
      <c r="M63" s="91" t="s">
        <v>37</v>
      </c>
      <c r="N63" s="92" t="s">
        <v>38</v>
      </c>
      <c r="O63" s="93" t="s">
        <v>39</v>
      </c>
      <c r="P63" s="352"/>
      <c r="Q63" s="94" t="s">
        <v>92</v>
      </c>
      <c r="R63" s="95" t="s">
        <v>93</v>
      </c>
      <c r="S63" s="95" t="s">
        <v>94</v>
      </c>
      <c r="T63" s="96" t="s">
        <v>95</v>
      </c>
      <c r="U63" s="356"/>
      <c r="V63" s="358"/>
      <c r="W63" s="309"/>
      <c r="X63" s="309"/>
      <c r="Y63" s="309"/>
      <c r="Z63" s="311"/>
      <c r="AB63" t="s">
        <v>96</v>
      </c>
      <c r="AE63" s="85" t="s">
        <v>97</v>
      </c>
      <c r="AF63" s="97">
        <v>1</v>
      </c>
      <c r="AG63" s="97" t="s">
        <v>98</v>
      </c>
      <c r="AH63" s="97">
        <v>31</v>
      </c>
    </row>
    <row r="64" spans="1:34" ht="15.75" thickBot="1" x14ac:dyDescent="0.3">
      <c r="A64" s="98" t="s">
        <v>99</v>
      </c>
      <c r="B64" s="99">
        <v>0</v>
      </c>
      <c r="C64" s="99">
        <v>0</v>
      </c>
      <c r="D64" s="99">
        <v>0</v>
      </c>
      <c r="E64" s="99">
        <v>0</v>
      </c>
      <c r="F64" s="99">
        <v>0</v>
      </c>
      <c r="G64" s="99">
        <v>0</v>
      </c>
      <c r="H64" s="99">
        <v>0</v>
      </c>
      <c r="I64" s="99">
        <v>0</v>
      </c>
      <c r="J64" s="99">
        <v>0</v>
      </c>
      <c r="K64" s="99">
        <v>0</v>
      </c>
      <c r="L64" s="99">
        <v>0</v>
      </c>
      <c r="M64" s="99">
        <v>0</v>
      </c>
      <c r="N64" s="99">
        <v>0</v>
      </c>
      <c r="O64" s="99">
        <v>0</v>
      </c>
      <c r="P64" s="99">
        <v>0</v>
      </c>
      <c r="Q64" s="100">
        <v>0</v>
      </c>
      <c r="R64" s="101">
        <v>0</v>
      </c>
      <c r="S64" s="102">
        <v>0</v>
      </c>
      <c r="T64" s="103">
        <f>S64+R64+Q64</f>
        <v>0</v>
      </c>
      <c r="U64" s="104">
        <v>0</v>
      </c>
      <c r="V64" s="105">
        <v>0</v>
      </c>
      <c r="W64" s="106">
        <f>IFERROR(SUM(V64*$AB$28),0)</f>
        <v>0</v>
      </c>
      <c r="X64" s="107">
        <f>IFERROR(SUM(U64/W64)*100,0)</f>
        <v>0</v>
      </c>
      <c r="Y64" s="108">
        <f>IFERROR(SUM(U64/T64),0)</f>
        <v>0</v>
      </c>
      <c r="Z64" s="109">
        <v>0</v>
      </c>
      <c r="AB64">
        <v>31</v>
      </c>
    </row>
    <row r="65" spans="1:33" ht="15" customHeight="1" x14ac:dyDescent="0.25">
      <c r="A65" s="110" t="s">
        <v>100</v>
      </c>
      <c r="B65" s="111">
        <v>0</v>
      </c>
      <c r="C65" s="111">
        <v>0</v>
      </c>
      <c r="D65" s="111">
        <v>0</v>
      </c>
      <c r="E65" s="111">
        <v>0</v>
      </c>
      <c r="F65" s="111">
        <v>0</v>
      </c>
      <c r="G65" s="111">
        <v>0</v>
      </c>
      <c r="H65" s="111">
        <v>0</v>
      </c>
      <c r="I65" s="111">
        <v>0</v>
      </c>
      <c r="J65" s="111">
        <v>0</v>
      </c>
      <c r="K65" s="111">
        <v>0</v>
      </c>
      <c r="L65" s="111">
        <v>0</v>
      </c>
      <c r="M65" s="111">
        <v>0</v>
      </c>
      <c r="N65" s="111">
        <v>0</v>
      </c>
      <c r="O65" s="111">
        <v>0</v>
      </c>
      <c r="P65" s="111">
        <v>0</v>
      </c>
      <c r="Q65" s="112">
        <v>0</v>
      </c>
      <c r="R65" s="113">
        <v>0</v>
      </c>
      <c r="S65" s="114">
        <v>0</v>
      </c>
      <c r="T65" s="115">
        <f>S60+R60+Q60</f>
        <v>0</v>
      </c>
      <c r="U65" s="116">
        <v>0</v>
      </c>
      <c r="V65" s="117">
        <v>0</v>
      </c>
      <c r="W65" s="118">
        <f>IFERROR(SUM(V60*$AB$28),0)</f>
        <v>0</v>
      </c>
      <c r="X65" s="119">
        <f>IFERROR(SUM(U60/W60)*100,0)</f>
        <v>0</v>
      </c>
      <c r="Y65" s="120">
        <f>IFERROR(SUM(U60/T60),0)</f>
        <v>0</v>
      </c>
      <c r="Z65" s="121">
        <v>0</v>
      </c>
      <c r="AB65" s="312" t="s">
        <v>101</v>
      </c>
      <c r="AC65" s="313"/>
      <c r="AD65" s="314"/>
      <c r="AE65" s="321" t="s">
        <v>102</v>
      </c>
      <c r="AF65" s="322"/>
      <c r="AG65" s="323"/>
    </row>
    <row r="66" spans="1:33" x14ac:dyDescent="0.25">
      <c r="A66" s="122" t="s">
        <v>103</v>
      </c>
      <c r="B66" s="123">
        <v>0</v>
      </c>
      <c r="C66" s="123">
        <v>0</v>
      </c>
      <c r="D66" s="123">
        <v>0</v>
      </c>
      <c r="E66" s="123">
        <v>41</v>
      </c>
      <c r="F66" s="123">
        <v>159</v>
      </c>
      <c r="G66" s="123">
        <v>78</v>
      </c>
      <c r="H66" s="123">
        <v>8</v>
      </c>
      <c r="I66" s="123">
        <v>0</v>
      </c>
      <c r="J66" s="124">
        <v>0</v>
      </c>
      <c r="K66" s="125">
        <v>0</v>
      </c>
      <c r="L66" s="126">
        <v>286</v>
      </c>
      <c r="M66" s="127">
        <v>286</v>
      </c>
      <c r="N66" s="128">
        <v>0</v>
      </c>
      <c r="O66" s="126">
        <v>0</v>
      </c>
      <c r="P66" s="129">
        <f>SUM(M66:O66)</f>
        <v>286</v>
      </c>
      <c r="Q66" s="112">
        <v>278</v>
      </c>
      <c r="R66" s="113">
        <v>0</v>
      </c>
      <c r="S66" s="113">
        <v>0</v>
      </c>
      <c r="T66" s="115">
        <f t="shared" ref="T66:T85" si="4">S66+R66+Q66</f>
        <v>278</v>
      </c>
      <c r="U66" s="116">
        <v>307</v>
      </c>
      <c r="V66" s="117">
        <v>36</v>
      </c>
      <c r="W66" s="118">
        <f>IFERROR(SUM(V66*$AB$28),0)</f>
        <v>0</v>
      </c>
      <c r="X66" s="119">
        <f t="shared" ref="X66:X85" si="5">IFERROR(SUM(U66/W66)*100,0)</f>
        <v>0</v>
      </c>
      <c r="Y66" s="120">
        <f t="shared" ref="Y66:Y84" si="6">IFERROR(SUM(U66/T66),0)</f>
        <v>1.1043165467625899</v>
      </c>
      <c r="Z66" s="121">
        <v>8</v>
      </c>
      <c r="AB66" s="315"/>
      <c r="AC66" s="316"/>
      <c r="AD66" s="317"/>
      <c r="AE66" s="324"/>
      <c r="AF66" s="325"/>
      <c r="AG66" s="326"/>
    </row>
    <row r="67" spans="1:33" x14ac:dyDescent="0.25">
      <c r="A67" s="110" t="s">
        <v>104</v>
      </c>
      <c r="B67" s="123">
        <v>0</v>
      </c>
      <c r="C67" s="123">
        <v>0</v>
      </c>
      <c r="D67" s="123">
        <v>0</v>
      </c>
      <c r="E67" s="111">
        <v>0</v>
      </c>
      <c r="F67" s="111">
        <v>6</v>
      </c>
      <c r="G67" s="111">
        <v>9</v>
      </c>
      <c r="H67" s="111">
        <v>14</v>
      </c>
      <c r="I67" s="111">
        <v>3</v>
      </c>
      <c r="J67" s="131">
        <v>2</v>
      </c>
      <c r="K67" s="125">
        <v>0</v>
      </c>
      <c r="L67" s="126">
        <v>34</v>
      </c>
      <c r="M67" s="127">
        <v>34</v>
      </c>
      <c r="N67" s="128">
        <v>0</v>
      </c>
      <c r="O67" s="126">
        <v>0</v>
      </c>
      <c r="P67" s="129">
        <f t="shared" ref="P67:S85" si="7">SUM(M67:O67)</f>
        <v>34</v>
      </c>
      <c r="Q67" s="112">
        <v>33</v>
      </c>
      <c r="R67" s="113">
        <v>1</v>
      </c>
      <c r="S67" s="113">
        <v>0</v>
      </c>
      <c r="T67" s="115">
        <f t="shared" si="4"/>
        <v>34</v>
      </c>
      <c r="U67" s="116">
        <v>69</v>
      </c>
      <c r="V67" s="117">
        <v>10</v>
      </c>
      <c r="W67" s="118">
        <f>IFERROR(SUM(V67*$AB$28),0)</f>
        <v>0</v>
      </c>
      <c r="X67" s="119">
        <f t="shared" si="5"/>
        <v>0</v>
      </c>
      <c r="Y67" s="120">
        <f t="shared" si="6"/>
        <v>2.0294117647058822</v>
      </c>
      <c r="Z67" s="121">
        <v>0</v>
      </c>
      <c r="AB67" s="315"/>
      <c r="AC67" s="316"/>
      <c r="AD67" s="317"/>
      <c r="AE67" s="324"/>
      <c r="AF67" s="325"/>
      <c r="AG67" s="326"/>
    </row>
    <row r="68" spans="1:33" ht="15.75" thickBot="1" x14ac:dyDescent="0.3">
      <c r="A68" s="110" t="s">
        <v>105</v>
      </c>
      <c r="B68" s="111">
        <v>0</v>
      </c>
      <c r="C68" s="111">
        <v>0</v>
      </c>
      <c r="D68" s="111">
        <v>0</v>
      </c>
      <c r="E68" s="111">
        <v>0</v>
      </c>
      <c r="F68" s="111">
        <v>0</v>
      </c>
      <c r="G68" s="111">
        <v>0</v>
      </c>
      <c r="H68" s="111">
        <v>0</v>
      </c>
      <c r="I68" s="111">
        <v>0</v>
      </c>
      <c r="J68" s="111">
        <v>0</v>
      </c>
      <c r="K68" s="111">
        <v>0</v>
      </c>
      <c r="L68" s="111">
        <v>0</v>
      </c>
      <c r="M68" s="111">
        <v>0</v>
      </c>
      <c r="N68" s="111">
        <v>0</v>
      </c>
      <c r="O68" s="111">
        <v>0</v>
      </c>
      <c r="P68" s="129">
        <f t="shared" si="7"/>
        <v>0</v>
      </c>
      <c r="Q68" s="129">
        <f t="shared" si="7"/>
        <v>0</v>
      </c>
      <c r="R68" s="129">
        <f t="shared" si="7"/>
        <v>0</v>
      </c>
      <c r="S68" s="129">
        <f t="shared" si="7"/>
        <v>0</v>
      </c>
      <c r="T68" s="115">
        <f t="shared" si="4"/>
        <v>0</v>
      </c>
      <c r="U68" s="116">
        <v>0</v>
      </c>
      <c r="V68" s="117">
        <v>0</v>
      </c>
      <c r="W68" s="118">
        <f t="shared" ref="W68:W83" si="8">IFERROR(SUM(V68*$AB$28),0)</f>
        <v>0</v>
      </c>
      <c r="X68" s="119">
        <f t="shared" si="5"/>
        <v>0</v>
      </c>
      <c r="Y68" s="120">
        <f t="shared" si="6"/>
        <v>0</v>
      </c>
      <c r="Z68" s="121">
        <v>0</v>
      </c>
      <c r="AB68" s="318"/>
      <c r="AC68" s="319"/>
      <c r="AD68" s="320"/>
      <c r="AE68" s="327"/>
      <c r="AF68" s="328"/>
      <c r="AG68" s="329"/>
    </row>
    <row r="69" spans="1:33" ht="15.75" thickBot="1" x14ac:dyDescent="0.3">
      <c r="A69" s="110" t="s">
        <v>106</v>
      </c>
      <c r="B69" s="111">
        <v>0</v>
      </c>
      <c r="C69" s="111">
        <v>0</v>
      </c>
      <c r="D69" s="111">
        <v>0</v>
      </c>
      <c r="E69" s="111">
        <v>0</v>
      </c>
      <c r="F69" s="111">
        <v>0</v>
      </c>
      <c r="G69" s="111">
        <v>0</v>
      </c>
      <c r="H69" s="111">
        <v>0</v>
      </c>
      <c r="I69" s="111">
        <v>0</v>
      </c>
      <c r="J69" s="111">
        <v>0</v>
      </c>
      <c r="K69" s="111">
        <v>0</v>
      </c>
      <c r="L69" s="111">
        <v>0</v>
      </c>
      <c r="M69" s="111">
        <v>0</v>
      </c>
      <c r="N69" s="111">
        <v>0</v>
      </c>
      <c r="O69" s="111">
        <v>0</v>
      </c>
      <c r="P69" s="129">
        <f t="shared" si="7"/>
        <v>0</v>
      </c>
      <c r="Q69" s="129">
        <f t="shared" si="7"/>
        <v>0</v>
      </c>
      <c r="R69" s="129">
        <f t="shared" si="7"/>
        <v>0</v>
      </c>
      <c r="S69" s="129">
        <f t="shared" si="7"/>
        <v>0</v>
      </c>
      <c r="T69" s="115">
        <f t="shared" si="4"/>
        <v>0</v>
      </c>
      <c r="U69" s="116">
        <v>0</v>
      </c>
      <c r="V69" s="117">
        <v>0</v>
      </c>
      <c r="W69" s="118">
        <f t="shared" si="8"/>
        <v>0</v>
      </c>
      <c r="X69" s="119">
        <f t="shared" si="5"/>
        <v>0</v>
      </c>
      <c r="Y69" s="120">
        <f t="shared" si="6"/>
        <v>0</v>
      </c>
      <c r="Z69" s="121">
        <v>0</v>
      </c>
      <c r="AC69" s="132"/>
    </row>
    <row r="70" spans="1:33" ht="15" customHeight="1" x14ac:dyDescent="0.25">
      <c r="A70" s="110" t="s">
        <v>107</v>
      </c>
      <c r="B70" s="111">
        <v>0</v>
      </c>
      <c r="C70" s="111">
        <v>0</v>
      </c>
      <c r="D70" s="111">
        <v>0</v>
      </c>
      <c r="E70" s="111">
        <v>0</v>
      </c>
      <c r="F70" s="111">
        <v>0</v>
      </c>
      <c r="G70" s="111">
        <v>0</v>
      </c>
      <c r="H70" s="111">
        <v>0</v>
      </c>
      <c r="I70" s="111">
        <v>0</v>
      </c>
      <c r="J70" s="111">
        <v>0</v>
      </c>
      <c r="K70" s="111">
        <v>0</v>
      </c>
      <c r="L70" s="111">
        <v>0</v>
      </c>
      <c r="M70" s="111">
        <v>0</v>
      </c>
      <c r="N70" s="111">
        <v>0</v>
      </c>
      <c r="O70" s="111">
        <v>0</v>
      </c>
      <c r="P70" s="129">
        <f t="shared" si="7"/>
        <v>0</v>
      </c>
      <c r="Q70" s="129">
        <f t="shared" si="7"/>
        <v>0</v>
      </c>
      <c r="R70" s="129">
        <f t="shared" si="7"/>
        <v>0</v>
      </c>
      <c r="S70" s="129">
        <f t="shared" si="7"/>
        <v>0</v>
      </c>
      <c r="T70" s="115">
        <f t="shared" si="4"/>
        <v>0</v>
      </c>
      <c r="U70" s="116">
        <v>0</v>
      </c>
      <c r="V70" s="117">
        <v>0</v>
      </c>
      <c r="W70" s="118">
        <f t="shared" si="8"/>
        <v>0</v>
      </c>
      <c r="X70" s="119">
        <f t="shared" si="5"/>
        <v>0</v>
      </c>
      <c r="Y70" s="120">
        <f t="shared" si="6"/>
        <v>0</v>
      </c>
      <c r="Z70" s="121">
        <v>0</v>
      </c>
      <c r="AB70" s="321" t="s">
        <v>108</v>
      </c>
      <c r="AC70" s="322"/>
      <c r="AD70" s="323"/>
      <c r="AE70" s="330" t="s">
        <v>109</v>
      </c>
      <c r="AF70" s="331"/>
      <c r="AG70" s="332"/>
    </row>
    <row r="71" spans="1:33" x14ac:dyDescent="0.25">
      <c r="A71" s="110" t="s">
        <v>110</v>
      </c>
      <c r="B71" s="111">
        <v>0</v>
      </c>
      <c r="C71" s="111">
        <v>0</v>
      </c>
      <c r="D71" s="111">
        <v>0</v>
      </c>
      <c r="E71" s="111">
        <v>0</v>
      </c>
      <c r="F71" s="111">
        <v>0</v>
      </c>
      <c r="G71" s="111">
        <v>0</v>
      </c>
      <c r="H71" s="111">
        <v>0</v>
      </c>
      <c r="I71" s="111">
        <v>0</v>
      </c>
      <c r="J71" s="111">
        <v>0</v>
      </c>
      <c r="K71" s="111">
        <v>0</v>
      </c>
      <c r="L71" s="111">
        <v>0</v>
      </c>
      <c r="M71" s="111">
        <v>0</v>
      </c>
      <c r="N71" s="111">
        <v>0</v>
      </c>
      <c r="O71" s="111">
        <v>0</v>
      </c>
      <c r="P71" s="129">
        <f t="shared" si="7"/>
        <v>0</v>
      </c>
      <c r="Q71" s="129">
        <f t="shared" si="7"/>
        <v>0</v>
      </c>
      <c r="R71" s="129">
        <f t="shared" si="7"/>
        <v>0</v>
      </c>
      <c r="S71" s="129">
        <f t="shared" si="7"/>
        <v>0</v>
      </c>
      <c r="T71" s="115">
        <f t="shared" si="4"/>
        <v>0</v>
      </c>
      <c r="U71" s="116">
        <v>0</v>
      </c>
      <c r="V71" s="117">
        <v>0</v>
      </c>
      <c r="W71" s="118">
        <f t="shared" si="8"/>
        <v>0</v>
      </c>
      <c r="X71" s="119">
        <f t="shared" si="5"/>
        <v>0</v>
      </c>
      <c r="Y71" s="120">
        <f t="shared" si="6"/>
        <v>0</v>
      </c>
      <c r="Z71" s="121">
        <v>0</v>
      </c>
      <c r="AB71" s="324"/>
      <c r="AC71" s="325"/>
      <c r="AD71" s="326"/>
      <c r="AE71" s="333"/>
      <c r="AF71" s="334"/>
      <c r="AG71" s="335"/>
    </row>
    <row r="72" spans="1:33" ht="15.75" thickBot="1" x14ac:dyDescent="0.3">
      <c r="A72" s="110" t="s">
        <v>111</v>
      </c>
      <c r="B72" s="111">
        <v>0</v>
      </c>
      <c r="C72" s="111">
        <v>0</v>
      </c>
      <c r="D72" s="111">
        <v>0</v>
      </c>
      <c r="E72" s="111">
        <v>0</v>
      </c>
      <c r="F72" s="111">
        <v>0</v>
      </c>
      <c r="G72" s="111">
        <v>0</v>
      </c>
      <c r="H72" s="111">
        <v>0</v>
      </c>
      <c r="I72" s="111">
        <v>0</v>
      </c>
      <c r="J72" s="111">
        <v>0</v>
      </c>
      <c r="K72" s="111">
        <v>0</v>
      </c>
      <c r="L72" s="111">
        <v>0</v>
      </c>
      <c r="M72" s="111">
        <v>0</v>
      </c>
      <c r="N72" s="111">
        <v>0</v>
      </c>
      <c r="O72" s="111">
        <v>0</v>
      </c>
      <c r="P72" s="129">
        <f t="shared" si="7"/>
        <v>0</v>
      </c>
      <c r="Q72" s="129">
        <f t="shared" si="7"/>
        <v>0</v>
      </c>
      <c r="R72" s="129">
        <f t="shared" si="7"/>
        <v>0</v>
      </c>
      <c r="S72" s="129">
        <f t="shared" si="7"/>
        <v>0</v>
      </c>
      <c r="T72" s="115">
        <f t="shared" si="4"/>
        <v>0</v>
      </c>
      <c r="U72" s="116">
        <v>0</v>
      </c>
      <c r="V72" s="117">
        <v>0</v>
      </c>
      <c r="W72" s="118">
        <f t="shared" si="8"/>
        <v>0</v>
      </c>
      <c r="X72" s="119">
        <f t="shared" si="5"/>
        <v>0</v>
      </c>
      <c r="Y72" s="120">
        <f t="shared" si="6"/>
        <v>0</v>
      </c>
      <c r="Z72" s="121">
        <v>0</v>
      </c>
      <c r="AB72" s="327"/>
      <c r="AC72" s="328"/>
      <c r="AD72" s="329"/>
      <c r="AE72" s="336"/>
      <c r="AF72" s="337"/>
      <c r="AG72" s="338"/>
    </row>
    <row r="73" spans="1:33" ht="15" customHeight="1" x14ac:dyDescent="0.25">
      <c r="A73" s="110" t="s">
        <v>112</v>
      </c>
      <c r="B73" s="111">
        <v>0</v>
      </c>
      <c r="C73" s="111">
        <v>0</v>
      </c>
      <c r="D73" s="111">
        <v>0</v>
      </c>
      <c r="E73" s="111">
        <v>0</v>
      </c>
      <c r="F73" s="111">
        <v>0</v>
      </c>
      <c r="G73" s="111">
        <v>0</v>
      </c>
      <c r="H73" s="111">
        <v>0</v>
      </c>
      <c r="I73" s="111">
        <v>0</v>
      </c>
      <c r="J73" s="111">
        <v>0</v>
      </c>
      <c r="K73" s="111">
        <v>0</v>
      </c>
      <c r="L73" s="111">
        <v>0</v>
      </c>
      <c r="M73" s="111">
        <v>0</v>
      </c>
      <c r="N73" s="111">
        <v>0</v>
      </c>
      <c r="O73" s="111">
        <v>0</v>
      </c>
      <c r="P73" s="129">
        <f t="shared" si="7"/>
        <v>0</v>
      </c>
      <c r="Q73" s="129">
        <f t="shared" si="7"/>
        <v>0</v>
      </c>
      <c r="R73" s="129">
        <f t="shared" si="7"/>
        <v>0</v>
      </c>
      <c r="S73" s="129">
        <f t="shared" si="7"/>
        <v>0</v>
      </c>
      <c r="T73" s="115">
        <f t="shared" si="4"/>
        <v>0</v>
      </c>
      <c r="U73" s="116">
        <v>0</v>
      </c>
      <c r="V73" s="117">
        <v>0</v>
      </c>
      <c r="W73" s="118">
        <f t="shared" si="8"/>
        <v>0</v>
      </c>
      <c r="X73" s="119">
        <f t="shared" si="5"/>
        <v>0</v>
      </c>
      <c r="Y73" s="120">
        <f t="shared" si="6"/>
        <v>0</v>
      </c>
      <c r="Z73" s="121">
        <v>0</v>
      </c>
      <c r="AB73" s="315" t="s">
        <v>113</v>
      </c>
      <c r="AC73" s="316"/>
      <c r="AD73" s="317"/>
    </row>
    <row r="74" spans="1:33" x14ac:dyDescent="0.25">
      <c r="A74" s="110" t="s">
        <v>114</v>
      </c>
      <c r="B74" s="111">
        <v>0</v>
      </c>
      <c r="C74" s="111">
        <v>0</v>
      </c>
      <c r="D74" s="111">
        <v>0</v>
      </c>
      <c r="E74" s="111">
        <v>0</v>
      </c>
      <c r="F74" s="111">
        <v>0</v>
      </c>
      <c r="G74" s="111">
        <v>0</v>
      </c>
      <c r="H74" s="111">
        <v>0</v>
      </c>
      <c r="I74" s="111">
        <v>0</v>
      </c>
      <c r="J74" s="111">
        <v>0</v>
      </c>
      <c r="K74" s="111">
        <v>0</v>
      </c>
      <c r="L74" s="111">
        <v>0</v>
      </c>
      <c r="M74" s="111">
        <v>0</v>
      </c>
      <c r="N74" s="111">
        <v>0</v>
      </c>
      <c r="O74" s="111">
        <v>0</v>
      </c>
      <c r="P74" s="129">
        <f t="shared" si="7"/>
        <v>0</v>
      </c>
      <c r="Q74" s="112">
        <v>0</v>
      </c>
      <c r="R74" s="113">
        <v>0</v>
      </c>
      <c r="S74" s="113">
        <v>0</v>
      </c>
      <c r="T74" s="115">
        <f t="shared" si="4"/>
        <v>0</v>
      </c>
      <c r="U74" s="116">
        <v>0</v>
      </c>
      <c r="V74" s="117">
        <v>2</v>
      </c>
      <c r="W74" s="118">
        <f t="shared" si="8"/>
        <v>0</v>
      </c>
      <c r="X74" s="119">
        <f t="shared" si="5"/>
        <v>0</v>
      </c>
      <c r="Y74" s="120">
        <f t="shared" si="6"/>
        <v>0</v>
      </c>
      <c r="Z74" s="121">
        <v>0</v>
      </c>
      <c r="AB74" s="315"/>
      <c r="AC74" s="316"/>
      <c r="AD74" s="317"/>
    </row>
    <row r="75" spans="1:33" x14ac:dyDescent="0.25">
      <c r="A75" s="122" t="s">
        <v>115</v>
      </c>
      <c r="B75" s="111">
        <v>0</v>
      </c>
      <c r="C75" s="111">
        <v>0</v>
      </c>
      <c r="D75" s="111">
        <v>0</v>
      </c>
      <c r="E75" s="111">
        <v>0</v>
      </c>
      <c r="F75" s="111">
        <v>0</v>
      </c>
      <c r="G75" s="111">
        <v>0</v>
      </c>
      <c r="H75" s="111">
        <v>0</v>
      </c>
      <c r="I75" s="111">
        <v>0</v>
      </c>
      <c r="J75" s="111">
        <v>0</v>
      </c>
      <c r="K75" s="111">
        <v>0</v>
      </c>
      <c r="L75" s="111">
        <v>0</v>
      </c>
      <c r="M75" s="111">
        <v>0</v>
      </c>
      <c r="N75" s="111">
        <v>0</v>
      </c>
      <c r="O75" s="111">
        <v>0</v>
      </c>
      <c r="P75" s="129">
        <f t="shared" si="7"/>
        <v>0</v>
      </c>
      <c r="Q75" s="129">
        <f t="shared" si="7"/>
        <v>0</v>
      </c>
      <c r="R75" s="129">
        <f t="shared" si="7"/>
        <v>0</v>
      </c>
      <c r="S75" s="129">
        <f t="shared" si="7"/>
        <v>0</v>
      </c>
      <c r="T75" s="115">
        <f t="shared" si="4"/>
        <v>0</v>
      </c>
      <c r="U75" s="116">
        <v>0</v>
      </c>
      <c r="V75" s="117">
        <v>0</v>
      </c>
      <c r="W75" s="118">
        <f t="shared" si="8"/>
        <v>0</v>
      </c>
      <c r="X75" s="119">
        <f t="shared" si="5"/>
        <v>0</v>
      </c>
      <c r="Y75" s="120">
        <f t="shared" si="6"/>
        <v>0</v>
      </c>
      <c r="Z75" s="121">
        <v>0</v>
      </c>
      <c r="AB75" s="315"/>
      <c r="AC75" s="316"/>
      <c r="AD75" s="317"/>
    </row>
    <row r="76" spans="1:33" ht="15.75" thickBot="1" x14ac:dyDescent="0.3">
      <c r="A76" s="110" t="s">
        <v>116</v>
      </c>
      <c r="B76" s="111">
        <v>0</v>
      </c>
      <c r="C76" s="111">
        <v>0</v>
      </c>
      <c r="D76" s="111">
        <v>0</v>
      </c>
      <c r="E76" s="111">
        <v>0</v>
      </c>
      <c r="F76" s="111">
        <v>0</v>
      </c>
      <c r="G76" s="111">
        <v>0</v>
      </c>
      <c r="H76" s="111">
        <v>0</v>
      </c>
      <c r="I76" s="111">
        <v>0</v>
      </c>
      <c r="J76" s="111">
        <v>0</v>
      </c>
      <c r="K76" s="111">
        <v>0</v>
      </c>
      <c r="L76" s="111">
        <v>0</v>
      </c>
      <c r="M76" s="111">
        <v>0</v>
      </c>
      <c r="N76" s="111">
        <v>0</v>
      </c>
      <c r="O76" s="111">
        <v>0</v>
      </c>
      <c r="P76" s="129">
        <f t="shared" si="7"/>
        <v>0</v>
      </c>
      <c r="Q76" s="129">
        <f t="shared" si="7"/>
        <v>0</v>
      </c>
      <c r="R76" s="129">
        <f t="shared" si="7"/>
        <v>0</v>
      </c>
      <c r="S76" s="129">
        <f t="shared" si="7"/>
        <v>0</v>
      </c>
      <c r="T76" s="115">
        <f t="shared" si="4"/>
        <v>0</v>
      </c>
      <c r="U76" s="116">
        <v>0</v>
      </c>
      <c r="V76" s="117">
        <v>0</v>
      </c>
      <c r="W76" s="118">
        <f t="shared" si="8"/>
        <v>0</v>
      </c>
      <c r="X76" s="119">
        <f t="shared" si="5"/>
        <v>0</v>
      </c>
      <c r="Y76" s="120">
        <f t="shared" si="6"/>
        <v>0</v>
      </c>
      <c r="Z76" s="121">
        <v>0</v>
      </c>
      <c r="AB76" s="318"/>
      <c r="AC76" s="319"/>
      <c r="AD76" s="320"/>
    </row>
    <row r="77" spans="1:33" ht="15" customHeight="1" x14ac:dyDescent="0.25">
      <c r="A77" s="110" t="s">
        <v>117</v>
      </c>
      <c r="B77" s="111">
        <v>0</v>
      </c>
      <c r="C77" s="111">
        <v>0</v>
      </c>
      <c r="D77" s="111">
        <v>0</v>
      </c>
      <c r="E77" s="111">
        <v>0</v>
      </c>
      <c r="F77" s="111">
        <v>0</v>
      </c>
      <c r="G77" s="111">
        <v>0</v>
      </c>
      <c r="H77" s="111">
        <v>0</v>
      </c>
      <c r="I77" s="111">
        <v>0</v>
      </c>
      <c r="J77" s="111">
        <v>0</v>
      </c>
      <c r="K77" s="111">
        <v>0</v>
      </c>
      <c r="L77" s="111">
        <v>0</v>
      </c>
      <c r="M77" s="111">
        <v>0</v>
      </c>
      <c r="N77" s="111">
        <v>0</v>
      </c>
      <c r="O77" s="111">
        <v>0</v>
      </c>
      <c r="P77" s="129">
        <f t="shared" si="7"/>
        <v>0</v>
      </c>
      <c r="Q77" s="129">
        <f t="shared" si="7"/>
        <v>0</v>
      </c>
      <c r="R77" s="129">
        <f t="shared" si="7"/>
        <v>0</v>
      </c>
      <c r="S77" s="129">
        <f t="shared" si="7"/>
        <v>0</v>
      </c>
      <c r="T77" s="115">
        <f t="shared" si="4"/>
        <v>0</v>
      </c>
      <c r="U77" s="116">
        <v>0</v>
      </c>
      <c r="V77" s="117">
        <v>0</v>
      </c>
      <c r="W77" s="118">
        <f t="shared" si="8"/>
        <v>0</v>
      </c>
      <c r="X77" s="119">
        <f t="shared" si="5"/>
        <v>0</v>
      </c>
      <c r="Y77" s="120">
        <f t="shared" si="6"/>
        <v>0</v>
      </c>
      <c r="Z77" s="121">
        <v>0</v>
      </c>
      <c r="AB77" s="321" t="s">
        <v>118</v>
      </c>
      <c r="AC77" s="322"/>
      <c r="AD77" s="323"/>
    </row>
    <row r="78" spans="1:33" x14ac:dyDescent="0.25">
      <c r="A78" s="110" t="s">
        <v>119</v>
      </c>
      <c r="B78" s="111">
        <v>0</v>
      </c>
      <c r="C78" s="111">
        <v>0</v>
      </c>
      <c r="D78" s="111">
        <v>0</v>
      </c>
      <c r="E78" s="111">
        <v>0</v>
      </c>
      <c r="F78" s="111">
        <v>0</v>
      </c>
      <c r="G78" s="111">
        <v>0</v>
      </c>
      <c r="H78" s="111">
        <v>0</v>
      </c>
      <c r="I78" s="111">
        <v>0</v>
      </c>
      <c r="J78" s="111">
        <v>0</v>
      </c>
      <c r="K78" s="111">
        <v>0</v>
      </c>
      <c r="L78" s="111">
        <v>0</v>
      </c>
      <c r="M78" s="111">
        <v>0</v>
      </c>
      <c r="N78" s="111">
        <v>0</v>
      </c>
      <c r="O78" s="111">
        <v>0</v>
      </c>
      <c r="P78" s="129">
        <f t="shared" si="7"/>
        <v>0</v>
      </c>
      <c r="Q78" s="129">
        <f t="shared" si="7"/>
        <v>0</v>
      </c>
      <c r="R78" s="129">
        <f t="shared" si="7"/>
        <v>0</v>
      </c>
      <c r="S78" s="129">
        <f t="shared" si="7"/>
        <v>0</v>
      </c>
      <c r="T78" s="115">
        <f t="shared" si="4"/>
        <v>0</v>
      </c>
      <c r="U78" s="116">
        <v>0</v>
      </c>
      <c r="V78" s="117">
        <v>0</v>
      </c>
      <c r="W78" s="118">
        <f t="shared" si="8"/>
        <v>0</v>
      </c>
      <c r="X78" s="119">
        <f t="shared" si="5"/>
        <v>0</v>
      </c>
      <c r="Y78" s="120">
        <f t="shared" si="6"/>
        <v>0</v>
      </c>
      <c r="Z78" s="121">
        <v>0</v>
      </c>
      <c r="AB78" s="324"/>
      <c r="AC78" s="325"/>
      <c r="AD78" s="326"/>
    </row>
    <row r="79" spans="1:33" x14ac:dyDescent="0.25">
      <c r="A79" s="110" t="s">
        <v>120</v>
      </c>
      <c r="B79" s="111">
        <v>0</v>
      </c>
      <c r="C79" s="111">
        <v>0</v>
      </c>
      <c r="D79" s="111">
        <v>0</v>
      </c>
      <c r="E79" s="111">
        <v>0</v>
      </c>
      <c r="F79" s="111">
        <v>0</v>
      </c>
      <c r="G79" s="111">
        <v>0</v>
      </c>
      <c r="H79" s="111">
        <v>0</v>
      </c>
      <c r="I79" s="111">
        <v>0</v>
      </c>
      <c r="J79" s="111">
        <v>0</v>
      </c>
      <c r="K79" s="111">
        <v>0</v>
      </c>
      <c r="L79" s="111">
        <v>0</v>
      </c>
      <c r="M79" s="111">
        <v>0</v>
      </c>
      <c r="N79" s="111">
        <v>0</v>
      </c>
      <c r="O79" s="111">
        <v>0</v>
      </c>
      <c r="P79" s="129">
        <f t="shared" si="7"/>
        <v>0</v>
      </c>
      <c r="Q79" s="129">
        <f t="shared" si="7"/>
        <v>0</v>
      </c>
      <c r="R79" s="129">
        <f t="shared" si="7"/>
        <v>0</v>
      </c>
      <c r="S79" s="129">
        <f t="shared" si="7"/>
        <v>0</v>
      </c>
      <c r="T79" s="115">
        <f t="shared" si="4"/>
        <v>0</v>
      </c>
      <c r="U79" s="116">
        <v>0</v>
      </c>
      <c r="V79" s="117">
        <v>0</v>
      </c>
      <c r="W79" s="118">
        <f t="shared" si="8"/>
        <v>0</v>
      </c>
      <c r="X79" s="119">
        <f t="shared" si="5"/>
        <v>0</v>
      </c>
      <c r="Y79" s="120">
        <f t="shared" si="6"/>
        <v>0</v>
      </c>
      <c r="Z79" s="121">
        <v>0</v>
      </c>
      <c r="AB79" s="324"/>
      <c r="AC79" s="325"/>
      <c r="AD79" s="326"/>
    </row>
    <row r="80" spans="1:33" ht="15.75" thickBot="1" x14ac:dyDescent="0.3">
      <c r="A80" s="110" t="s">
        <v>121</v>
      </c>
      <c r="B80" s="111">
        <v>0</v>
      </c>
      <c r="C80" s="111">
        <v>0</v>
      </c>
      <c r="D80" s="111">
        <v>0</v>
      </c>
      <c r="E80" s="111">
        <v>0</v>
      </c>
      <c r="F80" s="111">
        <v>0</v>
      </c>
      <c r="G80" s="111">
        <v>0</v>
      </c>
      <c r="H80" s="111">
        <v>0</v>
      </c>
      <c r="I80" s="111">
        <v>0</v>
      </c>
      <c r="J80" s="111">
        <v>0</v>
      </c>
      <c r="K80" s="111">
        <v>0</v>
      </c>
      <c r="L80" s="111">
        <v>0</v>
      </c>
      <c r="M80" s="111">
        <v>0</v>
      </c>
      <c r="N80" s="111">
        <v>0</v>
      </c>
      <c r="O80" s="111">
        <v>0</v>
      </c>
      <c r="P80" s="129">
        <f t="shared" si="7"/>
        <v>0</v>
      </c>
      <c r="Q80" s="129">
        <f t="shared" si="7"/>
        <v>0</v>
      </c>
      <c r="R80" s="129">
        <f t="shared" si="7"/>
        <v>0</v>
      </c>
      <c r="S80" s="129">
        <f t="shared" si="7"/>
        <v>0</v>
      </c>
      <c r="T80" s="115">
        <f t="shared" si="4"/>
        <v>0</v>
      </c>
      <c r="U80" s="116">
        <v>0</v>
      </c>
      <c r="V80" s="117">
        <v>0</v>
      </c>
      <c r="W80" s="118">
        <f t="shared" si="8"/>
        <v>0</v>
      </c>
      <c r="X80" s="119">
        <f t="shared" si="5"/>
        <v>0</v>
      </c>
      <c r="Y80" s="120">
        <f t="shared" si="6"/>
        <v>0</v>
      </c>
      <c r="Z80" s="121">
        <v>0</v>
      </c>
      <c r="AB80" s="327"/>
      <c r="AC80" s="328"/>
      <c r="AD80" s="329"/>
    </row>
    <row r="81" spans="1:35" x14ac:dyDescent="0.25">
      <c r="A81" s="110" t="s">
        <v>122</v>
      </c>
      <c r="B81" s="111">
        <v>0</v>
      </c>
      <c r="C81" s="111">
        <v>0</v>
      </c>
      <c r="D81" s="111">
        <v>0</v>
      </c>
      <c r="E81" s="111">
        <v>0</v>
      </c>
      <c r="F81" s="111">
        <v>0</v>
      </c>
      <c r="G81" s="111">
        <v>0</v>
      </c>
      <c r="H81" s="111">
        <v>0</v>
      </c>
      <c r="I81" s="111">
        <v>0</v>
      </c>
      <c r="J81" s="111">
        <v>0</v>
      </c>
      <c r="K81" s="111">
        <v>0</v>
      </c>
      <c r="L81" s="111">
        <v>0</v>
      </c>
      <c r="M81" s="111">
        <v>0</v>
      </c>
      <c r="N81" s="111">
        <v>0</v>
      </c>
      <c r="O81" s="111">
        <v>0</v>
      </c>
      <c r="P81" s="129">
        <f t="shared" si="7"/>
        <v>0</v>
      </c>
      <c r="Q81" s="129">
        <f t="shared" si="7"/>
        <v>0</v>
      </c>
      <c r="R81" s="129">
        <f t="shared" si="7"/>
        <v>0</v>
      </c>
      <c r="S81" s="129">
        <f t="shared" si="7"/>
        <v>0</v>
      </c>
      <c r="T81" s="115">
        <f t="shared" si="4"/>
        <v>0</v>
      </c>
      <c r="U81" s="116">
        <v>0</v>
      </c>
      <c r="V81" s="117">
        <v>0</v>
      </c>
      <c r="W81" s="118">
        <f t="shared" si="8"/>
        <v>0</v>
      </c>
      <c r="X81" s="119">
        <f t="shared" si="5"/>
        <v>0</v>
      </c>
      <c r="Y81" s="120">
        <f t="shared" si="6"/>
        <v>0</v>
      </c>
      <c r="Z81" s="121">
        <v>0</v>
      </c>
      <c r="AB81" s="130"/>
      <c r="AC81" s="130"/>
      <c r="AD81" s="130"/>
    </row>
    <row r="82" spans="1:35" x14ac:dyDescent="0.25">
      <c r="A82" s="110" t="s">
        <v>123</v>
      </c>
      <c r="B82" s="111">
        <v>0</v>
      </c>
      <c r="C82" s="111">
        <v>0</v>
      </c>
      <c r="D82" s="111">
        <v>0</v>
      </c>
      <c r="E82" s="111">
        <v>0</v>
      </c>
      <c r="F82" s="111">
        <v>0</v>
      </c>
      <c r="G82" s="111">
        <v>0</v>
      </c>
      <c r="H82" s="111">
        <v>0</v>
      </c>
      <c r="I82" s="111">
        <v>0</v>
      </c>
      <c r="J82" s="111">
        <v>0</v>
      </c>
      <c r="K82" s="111">
        <v>0</v>
      </c>
      <c r="L82" s="111">
        <v>0</v>
      </c>
      <c r="M82" s="111">
        <v>0</v>
      </c>
      <c r="N82" s="111">
        <v>0</v>
      </c>
      <c r="O82" s="111">
        <v>0</v>
      </c>
      <c r="P82" s="129">
        <f t="shared" si="7"/>
        <v>0</v>
      </c>
      <c r="Q82" s="129">
        <f t="shared" si="7"/>
        <v>0</v>
      </c>
      <c r="R82" s="129">
        <f t="shared" si="7"/>
        <v>0</v>
      </c>
      <c r="S82" s="129">
        <f t="shared" si="7"/>
        <v>0</v>
      </c>
      <c r="T82" s="115">
        <f t="shared" si="4"/>
        <v>0</v>
      </c>
      <c r="U82" s="116">
        <v>0</v>
      </c>
      <c r="V82" s="117">
        <v>0</v>
      </c>
      <c r="W82" s="118">
        <f t="shared" si="8"/>
        <v>0</v>
      </c>
      <c r="X82" s="119">
        <f t="shared" si="5"/>
        <v>0</v>
      </c>
      <c r="Y82" s="120">
        <f t="shared" si="6"/>
        <v>0</v>
      </c>
      <c r="Z82" s="121">
        <v>0</v>
      </c>
      <c r="AB82" s="130"/>
      <c r="AC82" s="130"/>
      <c r="AD82" s="130"/>
    </row>
    <row r="83" spans="1:35" x14ac:dyDescent="0.25">
      <c r="A83" s="110" t="s">
        <v>124</v>
      </c>
      <c r="B83" s="111">
        <v>0</v>
      </c>
      <c r="C83" s="111">
        <v>0</v>
      </c>
      <c r="D83" s="111">
        <v>0</v>
      </c>
      <c r="E83" s="111">
        <v>0</v>
      </c>
      <c r="F83" s="111">
        <v>0</v>
      </c>
      <c r="G83" s="111">
        <v>0</v>
      </c>
      <c r="H83" s="111">
        <v>0</v>
      </c>
      <c r="I83" s="111">
        <v>0</v>
      </c>
      <c r="J83" s="111">
        <v>0</v>
      </c>
      <c r="K83" s="111">
        <v>0</v>
      </c>
      <c r="L83" s="111">
        <v>0</v>
      </c>
      <c r="M83" s="111">
        <v>0</v>
      </c>
      <c r="N83" s="111">
        <v>0</v>
      </c>
      <c r="O83" s="111">
        <v>0</v>
      </c>
      <c r="P83" s="129">
        <f t="shared" si="7"/>
        <v>0</v>
      </c>
      <c r="Q83" s="112">
        <v>0</v>
      </c>
      <c r="R83" s="113">
        <v>0</v>
      </c>
      <c r="S83" s="114">
        <v>0</v>
      </c>
      <c r="T83" s="115">
        <f t="shared" si="4"/>
        <v>0</v>
      </c>
      <c r="U83" s="116">
        <v>0</v>
      </c>
      <c r="V83" s="117">
        <v>6</v>
      </c>
      <c r="W83" s="118">
        <f t="shared" si="8"/>
        <v>0</v>
      </c>
      <c r="X83" s="119">
        <f t="shared" si="5"/>
        <v>0</v>
      </c>
      <c r="Y83" s="120">
        <f t="shared" si="6"/>
        <v>0</v>
      </c>
      <c r="Z83" s="121">
        <v>0</v>
      </c>
    </row>
    <row r="84" spans="1:35" x14ac:dyDescent="0.25">
      <c r="A84" s="110" t="s">
        <v>125</v>
      </c>
      <c r="B84" s="111">
        <v>52</v>
      </c>
      <c r="C84" s="111">
        <v>0</v>
      </c>
      <c r="D84" s="111">
        <v>0</v>
      </c>
      <c r="E84" s="111">
        <v>2</v>
      </c>
      <c r="F84" s="111">
        <v>11</v>
      </c>
      <c r="G84" s="111">
        <v>15</v>
      </c>
      <c r="H84" s="111">
        <v>2</v>
      </c>
      <c r="I84" s="111">
        <v>0</v>
      </c>
      <c r="J84" s="131">
        <v>0</v>
      </c>
      <c r="K84" s="125">
        <v>21</v>
      </c>
      <c r="L84" s="126">
        <v>61</v>
      </c>
      <c r="M84" s="127">
        <v>82</v>
      </c>
      <c r="N84" s="128">
        <v>0</v>
      </c>
      <c r="O84" s="126">
        <v>0</v>
      </c>
      <c r="P84" s="129">
        <f t="shared" si="7"/>
        <v>82</v>
      </c>
      <c r="Q84" s="112">
        <f>26+37</f>
        <v>63</v>
      </c>
      <c r="R84" s="113">
        <v>1</v>
      </c>
      <c r="S84" s="114">
        <v>4</v>
      </c>
      <c r="T84" s="115">
        <f t="shared" si="4"/>
        <v>68</v>
      </c>
      <c r="U84" s="116">
        <f>75+159</f>
        <v>234</v>
      </c>
      <c r="V84" s="117">
        <v>17</v>
      </c>
      <c r="W84" s="118">
        <f>IFERROR(SUM(V84*$AB$28),0)</f>
        <v>0</v>
      </c>
      <c r="X84" s="119">
        <f>IFERROR(SUM(U84/W84)*100,0)</f>
        <v>0</v>
      </c>
      <c r="Y84" s="120">
        <f t="shared" si="6"/>
        <v>3.4411764705882355</v>
      </c>
      <c r="Z84" s="121">
        <v>14</v>
      </c>
    </row>
    <row r="85" spans="1:35" x14ac:dyDescent="0.25">
      <c r="A85" s="110" t="s">
        <v>126</v>
      </c>
      <c r="B85" s="111">
        <v>0</v>
      </c>
      <c r="C85" s="111">
        <v>0</v>
      </c>
      <c r="D85" s="111">
        <v>0</v>
      </c>
      <c r="E85" s="111">
        <v>0</v>
      </c>
      <c r="F85" s="111">
        <v>0</v>
      </c>
      <c r="G85" s="111">
        <v>0</v>
      </c>
      <c r="H85" s="111">
        <v>0</v>
      </c>
      <c r="I85" s="111">
        <v>0</v>
      </c>
      <c r="J85" s="111">
        <v>0</v>
      </c>
      <c r="K85" s="111">
        <v>0</v>
      </c>
      <c r="L85" s="111">
        <v>0</v>
      </c>
      <c r="M85" s="111">
        <v>0</v>
      </c>
      <c r="N85" s="111">
        <v>0</v>
      </c>
      <c r="O85" s="111">
        <v>0</v>
      </c>
      <c r="P85" s="129">
        <f t="shared" si="7"/>
        <v>0</v>
      </c>
      <c r="Q85" s="112">
        <v>0</v>
      </c>
      <c r="R85" s="113">
        <v>0</v>
      </c>
      <c r="S85" s="114">
        <v>0</v>
      </c>
      <c r="T85" s="115">
        <f t="shared" si="4"/>
        <v>0</v>
      </c>
      <c r="U85" s="116">
        <v>0</v>
      </c>
      <c r="V85" s="117">
        <v>0</v>
      </c>
      <c r="W85" s="118">
        <f>IFERROR(SUM(V85*$AB$28),0)</f>
        <v>0</v>
      </c>
      <c r="X85" s="119">
        <f t="shared" si="5"/>
        <v>0</v>
      </c>
      <c r="Y85" s="120">
        <f>IFERROR(SUM(U85/T85),0)</f>
        <v>0</v>
      </c>
      <c r="Z85" s="133">
        <v>0</v>
      </c>
    </row>
    <row r="86" spans="1:35" ht="15.75" thickBot="1" x14ac:dyDescent="0.3">
      <c r="A86" s="134" t="s">
        <v>23</v>
      </c>
      <c r="B86" s="135">
        <f>SUM(B64:B85)</f>
        <v>52</v>
      </c>
      <c r="C86" s="135">
        <f>SUM(C64:C85)</f>
        <v>0</v>
      </c>
      <c r="D86" s="135">
        <f t="shared" ref="D86:O86" si="9">SUM(D64:D85)</f>
        <v>0</v>
      </c>
      <c r="E86" s="135">
        <f t="shared" si="9"/>
        <v>43</v>
      </c>
      <c r="F86" s="135">
        <f t="shared" si="9"/>
        <v>176</v>
      </c>
      <c r="G86" s="135">
        <f t="shared" si="9"/>
        <v>102</v>
      </c>
      <c r="H86" s="135">
        <f t="shared" si="9"/>
        <v>24</v>
      </c>
      <c r="I86" s="135">
        <f t="shared" si="9"/>
        <v>3</v>
      </c>
      <c r="J86" s="135">
        <f t="shared" si="9"/>
        <v>2</v>
      </c>
      <c r="K86" s="135">
        <f t="shared" si="9"/>
        <v>21</v>
      </c>
      <c r="L86" s="136">
        <f>SUM(L64:L85)</f>
        <v>381</v>
      </c>
      <c r="M86" s="135">
        <f t="shared" si="9"/>
        <v>402</v>
      </c>
      <c r="N86" s="136">
        <f>SUM(N64:N85)</f>
        <v>0</v>
      </c>
      <c r="O86" s="135">
        <f t="shared" si="9"/>
        <v>0</v>
      </c>
      <c r="P86" s="137">
        <f>SUM(P64:P85)</f>
        <v>402</v>
      </c>
      <c r="Q86" s="138">
        <f t="shared" ref="Q86:S86" si="10">SUM(Q64:Q85)</f>
        <v>374</v>
      </c>
      <c r="R86" s="139">
        <f t="shared" si="10"/>
        <v>2</v>
      </c>
      <c r="S86" s="139">
        <f t="shared" si="10"/>
        <v>4</v>
      </c>
      <c r="T86" s="139">
        <f>SUM(T64:T85)</f>
        <v>380</v>
      </c>
      <c r="U86" s="140">
        <f>SUM(U64:U85)</f>
        <v>610</v>
      </c>
      <c r="V86" s="139">
        <f>SUM(V64:V85)</f>
        <v>71</v>
      </c>
      <c r="W86" s="139">
        <f>IFERROR(SUM(V86*$AB$28),0)</f>
        <v>0</v>
      </c>
      <c r="X86" s="139">
        <f>IFERROR(SUM(U86/W86)*100,0)</f>
        <v>0</v>
      </c>
      <c r="Y86" s="137">
        <f>IFERROR(SUM(U86/T86),0)</f>
        <v>1.6052631578947369</v>
      </c>
      <c r="Z86" s="141">
        <f>SUM(Z64:Z85)</f>
        <v>22</v>
      </c>
    </row>
    <row r="87" spans="1:35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142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</row>
    <row r="88" spans="1:35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</row>
    <row r="89" spans="1:35" ht="16.5" thickBot="1" x14ac:dyDescent="0.3">
      <c r="A89" s="359" t="s">
        <v>127</v>
      </c>
      <c r="B89" s="359"/>
      <c r="C89" s="359"/>
      <c r="D89" s="359"/>
      <c r="E89" s="359"/>
      <c r="F89" s="359"/>
      <c r="G89" s="359"/>
      <c r="H89" s="359"/>
      <c r="I89" s="359"/>
      <c r="J89" s="359"/>
      <c r="K89" s="359"/>
      <c r="L89" s="359"/>
      <c r="M89" s="359"/>
      <c r="N89" s="359"/>
      <c r="O89" s="359"/>
      <c r="P89" s="359"/>
      <c r="Q89" s="359"/>
      <c r="R89" s="359"/>
      <c r="S89" s="359"/>
      <c r="T89" s="359"/>
      <c r="U89" s="359"/>
      <c r="V89" s="359"/>
      <c r="W89" s="359"/>
      <c r="X89" s="359"/>
      <c r="Y89" s="359"/>
      <c r="Z89" s="359"/>
      <c r="AA89" s="359"/>
      <c r="AB89" s="359"/>
      <c r="AC89" s="359"/>
      <c r="AD89" s="360"/>
      <c r="AE89" s="360"/>
      <c r="AF89" s="142"/>
      <c r="AG89" s="142"/>
      <c r="AH89" s="142"/>
      <c r="AI89" s="142"/>
    </row>
    <row r="90" spans="1:35" ht="16.5" thickBot="1" x14ac:dyDescent="0.3">
      <c r="A90" s="361" t="s">
        <v>128</v>
      </c>
      <c r="B90" s="362"/>
      <c r="C90" s="362"/>
      <c r="D90" s="362"/>
      <c r="E90" s="362"/>
      <c r="F90" s="362"/>
      <c r="G90" s="362"/>
      <c r="H90" s="362"/>
      <c r="I90" s="362"/>
      <c r="J90" s="362"/>
      <c r="K90" s="362"/>
      <c r="L90" s="362"/>
      <c r="M90" s="362"/>
      <c r="N90" s="362"/>
      <c r="O90" s="362"/>
      <c r="P90" s="362"/>
      <c r="Q90" s="362"/>
      <c r="R90" s="362"/>
      <c r="S90" s="362"/>
      <c r="T90" s="362"/>
      <c r="U90" s="362"/>
      <c r="V90" s="362"/>
      <c r="W90" s="362"/>
      <c r="X90" s="362"/>
      <c r="Y90" s="362"/>
      <c r="Z90" s="362"/>
      <c r="AA90" s="362"/>
      <c r="AB90" s="363"/>
      <c r="AC90" s="364" t="s">
        <v>23</v>
      </c>
      <c r="AD90" s="143"/>
      <c r="AE90" s="143"/>
    </row>
    <row r="91" spans="1:35" ht="15.75" thickBot="1" x14ac:dyDescent="0.3">
      <c r="A91" s="367" t="s">
        <v>129</v>
      </c>
      <c r="B91" s="368"/>
      <c r="C91" s="373" t="s">
        <v>130</v>
      </c>
      <c r="D91" s="374"/>
      <c r="E91" s="374"/>
      <c r="F91" s="374"/>
      <c r="G91" s="374"/>
      <c r="H91" s="374"/>
      <c r="I91" s="374"/>
      <c r="J91" s="375"/>
      <c r="K91" s="364" t="s">
        <v>23</v>
      </c>
      <c r="L91" s="373" t="s">
        <v>131</v>
      </c>
      <c r="M91" s="374"/>
      <c r="N91" s="374"/>
      <c r="O91" s="374"/>
      <c r="P91" s="374"/>
      <c r="Q91" s="374"/>
      <c r="R91" s="374"/>
      <c r="S91" s="375"/>
      <c r="T91" s="364" t="s">
        <v>23</v>
      </c>
      <c r="U91" s="373" t="s">
        <v>39</v>
      </c>
      <c r="V91" s="374"/>
      <c r="W91" s="374"/>
      <c r="X91" s="374"/>
      <c r="Y91" s="374"/>
      <c r="Z91" s="374"/>
      <c r="AA91" s="374"/>
      <c r="AB91" s="375"/>
      <c r="AC91" s="365"/>
      <c r="AD91" s="383"/>
      <c r="AE91" s="383"/>
    </row>
    <row r="92" spans="1:35" x14ac:dyDescent="0.25">
      <c r="A92" s="369"/>
      <c r="B92" s="370"/>
      <c r="C92" s="384" t="s">
        <v>132</v>
      </c>
      <c r="D92" s="385"/>
      <c r="E92" s="385"/>
      <c r="F92" s="385"/>
      <c r="G92" s="385"/>
      <c r="H92" s="385"/>
      <c r="I92" s="385"/>
      <c r="J92" s="386"/>
      <c r="K92" s="365"/>
      <c r="L92" s="384" t="s">
        <v>132</v>
      </c>
      <c r="M92" s="385"/>
      <c r="N92" s="385"/>
      <c r="O92" s="385"/>
      <c r="P92" s="385"/>
      <c r="Q92" s="385"/>
      <c r="R92" s="385"/>
      <c r="S92" s="386"/>
      <c r="T92" s="365"/>
      <c r="U92" s="384" t="s">
        <v>132</v>
      </c>
      <c r="V92" s="385"/>
      <c r="W92" s="385"/>
      <c r="X92" s="385"/>
      <c r="Y92" s="385"/>
      <c r="Z92" s="385"/>
      <c r="AA92" s="385"/>
      <c r="AB92" s="386"/>
      <c r="AC92" s="365"/>
      <c r="AD92" s="383"/>
      <c r="AE92" s="383"/>
    </row>
    <row r="93" spans="1:35" ht="15.75" thickBot="1" x14ac:dyDescent="0.3">
      <c r="A93" s="371"/>
      <c r="B93" s="372"/>
      <c r="C93" s="144" t="s">
        <v>133</v>
      </c>
      <c r="D93" s="145" t="s">
        <v>134</v>
      </c>
      <c r="E93" s="145" t="s">
        <v>135</v>
      </c>
      <c r="F93" s="145" t="s">
        <v>136</v>
      </c>
      <c r="G93" s="146" t="s">
        <v>137</v>
      </c>
      <c r="H93" s="146" t="s">
        <v>138</v>
      </c>
      <c r="I93" s="146" t="s">
        <v>139</v>
      </c>
      <c r="J93" s="147" t="s">
        <v>140</v>
      </c>
      <c r="K93" s="366"/>
      <c r="L93" s="144" t="s">
        <v>133</v>
      </c>
      <c r="M93" s="145" t="s">
        <v>134</v>
      </c>
      <c r="N93" s="145" t="s">
        <v>135</v>
      </c>
      <c r="O93" s="145" t="s">
        <v>136</v>
      </c>
      <c r="P93" s="146" t="s">
        <v>137</v>
      </c>
      <c r="Q93" s="146" t="s">
        <v>138</v>
      </c>
      <c r="R93" s="146" t="s">
        <v>139</v>
      </c>
      <c r="S93" s="147" t="s">
        <v>140</v>
      </c>
      <c r="T93" s="366"/>
      <c r="U93" s="144" t="s">
        <v>133</v>
      </c>
      <c r="V93" s="145" t="s">
        <v>134</v>
      </c>
      <c r="W93" s="145" t="s">
        <v>135</v>
      </c>
      <c r="X93" s="145" t="s">
        <v>136</v>
      </c>
      <c r="Y93" s="146" t="s">
        <v>137</v>
      </c>
      <c r="Z93" s="146" t="s">
        <v>138</v>
      </c>
      <c r="AA93" s="146" t="s">
        <v>139</v>
      </c>
      <c r="AB93" s="147" t="s">
        <v>140</v>
      </c>
      <c r="AC93" s="366"/>
      <c r="AD93" s="383"/>
      <c r="AE93" s="383"/>
    </row>
    <row r="94" spans="1:35" ht="15.75" thickBot="1" x14ac:dyDescent="0.3">
      <c r="A94" s="376" t="s">
        <v>141</v>
      </c>
      <c r="B94" s="148" t="s">
        <v>142</v>
      </c>
      <c r="C94" s="149">
        <v>1</v>
      </c>
      <c r="D94" s="150">
        <v>19</v>
      </c>
      <c r="E94" s="150">
        <v>27</v>
      </c>
      <c r="F94" s="150">
        <v>19</v>
      </c>
      <c r="G94" s="151">
        <v>22</v>
      </c>
      <c r="H94" s="151">
        <v>9</v>
      </c>
      <c r="I94" s="151">
        <v>1</v>
      </c>
      <c r="J94" s="152">
        <v>0</v>
      </c>
      <c r="K94" s="153">
        <f t="shared" ref="K94:K104" si="11">SUM(C94:J94)</f>
        <v>98</v>
      </c>
      <c r="L94" s="149">
        <v>0</v>
      </c>
      <c r="M94" s="149">
        <v>0</v>
      </c>
      <c r="N94" s="149">
        <v>0</v>
      </c>
      <c r="O94" s="149">
        <v>0</v>
      </c>
      <c r="P94" s="149">
        <v>0</v>
      </c>
      <c r="Q94" s="149">
        <v>0</v>
      </c>
      <c r="R94" s="149">
        <v>0</v>
      </c>
      <c r="S94" s="149">
        <v>0</v>
      </c>
      <c r="T94" s="153">
        <f ca="1">SUM(L94:T94)</f>
        <v>0</v>
      </c>
      <c r="U94" s="149">
        <v>0</v>
      </c>
      <c r="V94" s="149">
        <v>0</v>
      </c>
      <c r="W94" s="149">
        <v>0</v>
      </c>
      <c r="X94" s="149">
        <v>0</v>
      </c>
      <c r="Y94" s="149">
        <v>0</v>
      </c>
      <c r="Z94" s="149">
        <v>0</v>
      </c>
      <c r="AA94" s="149">
        <v>0</v>
      </c>
      <c r="AB94" s="149">
        <v>0</v>
      </c>
      <c r="AC94" s="153">
        <f>SUM(U94:AB94)</f>
        <v>0</v>
      </c>
      <c r="AD94" s="154"/>
      <c r="AE94" s="154"/>
    </row>
    <row r="95" spans="1:35" ht="15.75" thickBot="1" x14ac:dyDescent="0.3">
      <c r="A95" s="377"/>
      <c r="B95" s="155" t="s">
        <v>143</v>
      </c>
      <c r="C95" s="156">
        <v>0</v>
      </c>
      <c r="D95" s="157">
        <v>17</v>
      </c>
      <c r="E95" s="157">
        <v>45</v>
      </c>
      <c r="F95" s="157">
        <v>57</v>
      </c>
      <c r="G95" s="158">
        <v>30</v>
      </c>
      <c r="H95" s="158">
        <v>16</v>
      </c>
      <c r="I95" s="158">
        <v>6</v>
      </c>
      <c r="J95" s="159">
        <v>1</v>
      </c>
      <c r="K95" s="160">
        <f t="shared" si="11"/>
        <v>172</v>
      </c>
      <c r="L95" s="156">
        <v>0</v>
      </c>
      <c r="M95" s="156">
        <v>0</v>
      </c>
      <c r="N95" s="156">
        <v>0</v>
      </c>
      <c r="O95" s="156">
        <v>0</v>
      </c>
      <c r="P95" s="156">
        <v>0</v>
      </c>
      <c r="Q95" s="156">
        <v>0</v>
      </c>
      <c r="R95" s="156">
        <v>0</v>
      </c>
      <c r="S95" s="156">
        <v>0</v>
      </c>
      <c r="T95" s="160">
        <f ca="1">SUM(L95:T95)</f>
        <v>0</v>
      </c>
      <c r="U95" s="149">
        <v>0</v>
      </c>
      <c r="V95" s="149">
        <v>0</v>
      </c>
      <c r="W95" s="149">
        <v>0</v>
      </c>
      <c r="X95" s="149">
        <v>0</v>
      </c>
      <c r="Y95" s="158">
        <v>0</v>
      </c>
      <c r="Z95" s="158">
        <v>0</v>
      </c>
      <c r="AA95" s="158">
        <v>0</v>
      </c>
      <c r="AB95" s="158">
        <v>0</v>
      </c>
      <c r="AC95" s="160">
        <f>SUM(U95:AB95)</f>
        <v>0</v>
      </c>
      <c r="AD95" s="154"/>
      <c r="AE95" s="154"/>
    </row>
    <row r="96" spans="1:35" ht="15.75" thickBot="1" x14ac:dyDescent="0.3">
      <c r="A96" s="378"/>
      <c r="B96" s="161" t="s">
        <v>23</v>
      </c>
      <c r="C96" s="144">
        <f>SUM(C94:C95)</f>
        <v>1</v>
      </c>
      <c r="D96" s="145">
        <f>SUM(D94:D95)</f>
        <v>36</v>
      </c>
      <c r="E96" s="145">
        <f t="shared" ref="E96:S96" si="12">SUM(E94:E95)</f>
        <v>72</v>
      </c>
      <c r="F96" s="145">
        <f t="shared" si="12"/>
        <v>76</v>
      </c>
      <c r="G96" s="146">
        <f t="shared" si="12"/>
        <v>52</v>
      </c>
      <c r="H96" s="146">
        <f t="shared" si="12"/>
        <v>25</v>
      </c>
      <c r="I96" s="146">
        <f>SUM(I94:I95)</f>
        <v>7</v>
      </c>
      <c r="J96" s="147">
        <f t="shared" si="12"/>
        <v>1</v>
      </c>
      <c r="K96" s="162">
        <f t="shared" si="11"/>
        <v>270</v>
      </c>
      <c r="L96" s="144">
        <f t="shared" si="12"/>
        <v>0</v>
      </c>
      <c r="M96" s="145">
        <f t="shared" si="12"/>
        <v>0</v>
      </c>
      <c r="N96" s="145">
        <f t="shared" si="12"/>
        <v>0</v>
      </c>
      <c r="O96" s="145">
        <f t="shared" si="12"/>
        <v>0</v>
      </c>
      <c r="P96" s="146">
        <f t="shared" si="12"/>
        <v>0</v>
      </c>
      <c r="Q96" s="146">
        <f t="shared" si="12"/>
        <v>0</v>
      </c>
      <c r="R96" s="146">
        <f t="shared" si="12"/>
        <v>0</v>
      </c>
      <c r="S96" s="146">
        <f t="shared" si="12"/>
        <v>0</v>
      </c>
      <c r="T96" s="162">
        <f ca="1">SUM(L96:T96)</f>
        <v>0</v>
      </c>
      <c r="U96" s="144">
        <f t="shared" ref="U96:AB96" si="13">SUM(U94:U95)</f>
        <v>0</v>
      </c>
      <c r="V96" s="145">
        <f t="shared" si="13"/>
        <v>0</v>
      </c>
      <c r="W96" s="145">
        <f t="shared" si="13"/>
        <v>0</v>
      </c>
      <c r="X96" s="145">
        <f t="shared" si="13"/>
        <v>0</v>
      </c>
      <c r="Y96" s="146">
        <f t="shared" si="13"/>
        <v>0</v>
      </c>
      <c r="Z96" s="146">
        <f t="shared" si="13"/>
        <v>0</v>
      </c>
      <c r="AA96" s="146">
        <f t="shared" si="13"/>
        <v>0</v>
      </c>
      <c r="AB96" s="146">
        <f t="shared" si="13"/>
        <v>0</v>
      </c>
      <c r="AC96" s="162">
        <f>SUM(U96:AB96)</f>
        <v>0</v>
      </c>
      <c r="AD96" s="163"/>
      <c r="AE96" s="163"/>
    </row>
    <row r="97" spans="1:31" ht="15.75" thickBot="1" x14ac:dyDescent="0.3">
      <c r="A97" s="164"/>
      <c r="B97" s="155" t="s">
        <v>144</v>
      </c>
      <c r="C97" s="165">
        <v>0</v>
      </c>
      <c r="D97" s="166">
        <v>0</v>
      </c>
      <c r="E97" s="166">
        <v>1</v>
      </c>
      <c r="F97" s="166">
        <v>0</v>
      </c>
      <c r="G97" s="167">
        <v>0</v>
      </c>
      <c r="H97" s="167">
        <v>0</v>
      </c>
      <c r="I97" s="167">
        <v>0</v>
      </c>
      <c r="J97" s="168">
        <v>0</v>
      </c>
      <c r="K97" s="169">
        <f t="shared" si="11"/>
        <v>1</v>
      </c>
      <c r="L97" s="165">
        <v>0</v>
      </c>
      <c r="M97" s="165">
        <v>0</v>
      </c>
      <c r="N97" s="165">
        <v>0</v>
      </c>
      <c r="O97" s="165">
        <v>0</v>
      </c>
      <c r="P97" s="165">
        <v>0</v>
      </c>
      <c r="Q97" s="165">
        <v>0</v>
      </c>
      <c r="R97" s="165">
        <v>0</v>
      </c>
      <c r="S97" s="165">
        <v>0</v>
      </c>
      <c r="T97" s="169">
        <f t="shared" ref="T97:T99" ca="1" si="14">SUM(L97:T97)</f>
        <v>0</v>
      </c>
      <c r="U97" s="165">
        <v>0</v>
      </c>
      <c r="V97" s="165">
        <v>0</v>
      </c>
      <c r="W97" s="165">
        <v>0</v>
      </c>
      <c r="X97" s="165">
        <v>0</v>
      </c>
      <c r="Y97" s="165">
        <v>0</v>
      </c>
      <c r="Z97" s="165">
        <v>0</v>
      </c>
      <c r="AA97" s="165">
        <v>0</v>
      </c>
      <c r="AB97" s="165">
        <v>0</v>
      </c>
      <c r="AC97" s="169">
        <f>SUM(U97:AB97)</f>
        <v>0</v>
      </c>
      <c r="AD97" s="154"/>
      <c r="AE97" s="154"/>
    </row>
    <row r="98" spans="1:31" ht="15.75" thickBot="1" x14ac:dyDescent="0.3">
      <c r="A98" s="364" t="s">
        <v>145</v>
      </c>
      <c r="B98" s="155" t="s">
        <v>146</v>
      </c>
      <c r="C98" s="149">
        <v>1</v>
      </c>
      <c r="D98" s="150">
        <v>36</v>
      </c>
      <c r="E98" s="150">
        <v>72</v>
      </c>
      <c r="F98" s="150">
        <v>76</v>
      </c>
      <c r="G98" s="151">
        <v>52</v>
      </c>
      <c r="H98" s="151">
        <v>25</v>
      </c>
      <c r="I98" s="151">
        <v>7</v>
      </c>
      <c r="J98" s="152">
        <v>1</v>
      </c>
      <c r="K98" s="153">
        <f t="shared" si="11"/>
        <v>270</v>
      </c>
      <c r="L98" s="149">
        <v>0</v>
      </c>
      <c r="M98" s="149">
        <v>0</v>
      </c>
      <c r="N98" s="149">
        <v>0</v>
      </c>
      <c r="O98" s="149">
        <v>0</v>
      </c>
      <c r="P98" s="149">
        <v>0</v>
      </c>
      <c r="Q98" s="149">
        <v>0</v>
      </c>
      <c r="R98" s="149">
        <v>0</v>
      </c>
      <c r="S98" s="149">
        <v>0</v>
      </c>
      <c r="T98" s="153">
        <f t="shared" ca="1" si="14"/>
        <v>0</v>
      </c>
      <c r="U98" s="149"/>
      <c r="V98" s="149"/>
      <c r="W98" s="149"/>
      <c r="X98" s="149"/>
      <c r="Y98" s="151">
        <v>0</v>
      </c>
      <c r="Z98" s="151">
        <v>0</v>
      </c>
      <c r="AA98" s="151">
        <v>0</v>
      </c>
      <c r="AB98" s="151">
        <v>0</v>
      </c>
      <c r="AC98" s="153">
        <f t="shared" ref="AC98:AC99" si="15">SUM(U98:AB98)</f>
        <v>0</v>
      </c>
      <c r="AD98" s="154"/>
      <c r="AE98" s="154"/>
    </row>
    <row r="99" spans="1:31" ht="15.75" thickBot="1" x14ac:dyDescent="0.3">
      <c r="A99" s="365"/>
      <c r="B99" s="155" t="s">
        <v>147</v>
      </c>
      <c r="C99" s="156">
        <v>0</v>
      </c>
      <c r="D99" s="157">
        <v>0</v>
      </c>
      <c r="E99" s="157">
        <v>1</v>
      </c>
      <c r="F99" s="157">
        <v>0</v>
      </c>
      <c r="G99" s="158">
        <v>0</v>
      </c>
      <c r="H99" s="158">
        <v>0</v>
      </c>
      <c r="I99" s="158">
        <v>0</v>
      </c>
      <c r="J99" s="159">
        <v>0</v>
      </c>
      <c r="K99" s="160">
        <f t="shared" si="11"/>
        <v>1</v>
      </c>
      <c r="L99" s="156">
        <v>0</v>
      </c>
      <c r="M99" s="156">
        <v>0</v>
      </c>
      <c r="N99" s="156">
        <v>0</v>
      </c>
      <c r="O99" s="156">
        <v>0</v>
      </c>
      <c r="P99" s="156">
        <v>0</v>
      </c>
      <c r="Q99" s="156">
        <v>0</v>
      </c>
      <c r="R99" s="156">
        <v>0</v>
      </c>
      <c r="S99" s="156">
        <v>0</v>
      </c>
      <c r="T99" s="160">
        <f t="shared" ca="1" si="14"/>
        <v>0</v>
      </c>
      <c r="U99" s="156">
        <v>0</v>
      </c>
      <c r="V99" s="156">
        <v>0</v>
      </c>
      <c r="W99" s="156">
        <v>0</v>
      </c>
      <c r="X99" s="156">
        <v>0</v>
      </c>
      <c r="Y99" s="156">
        <v>0</v>
      </c>
      <c r="Z99" s="156">
        <v>0</v>
      </c>
      <c r="AA99" s="156">
        <v>0</v>
      </c>
      <c r="AB99" s="156">
        <v>0</v>
      </c>
      <c r="AC99" s="160">
        <f t="shared" si="15"/>
        <v>0</v>
      </c>
      <c r="AD99" s="154"/>
      <c r="AE99" s="154"/>
    </row>
    <row r="100" spans="1:31" ht="15.75" thickBot="1" x14ac:dyDescent="0.3">
      <c r="A100" s="366"/>
      <c r="B100" s="170" t="s">
        <v>23</v>
      </c>
      <c r="C100" s="171">
        <f>SUM(C98:C99)</f>
        <v>1</v>
      </c>
      <c r="D100" s="172">
        <f t="shared" ref="D100:S100" si="16">SUM(D98:D99)</f>
        <v>36</v>
      </c>
      <c r="E100" s="172">
        <f t="shared" si="16"/>
        <v>73</v>
      </c>
      <c r="F100" s="172">
        <f t="shared" si="16"/>
        <v>76</v>
      </c>
      <c r="G100" s="173">
        <f t="shared" si="16"/>
        <v>52</v>
      </c>
      <c r="H100" s="173">
        <f t="shared" si="16"/>
        <v>25</v>
      </c>
      <c r="I100" s="173">
        <f t="shared" si="16"/>
        <v>7</v>
      </c>
      <c r="J100" s="174">
        <f t="shared" si="16"/>
        <v>1</v>
      </c>
      <c r="K100" s="175">
        <f t="shared" si="11"/>
        <v>271</v>
      </c>
      <c r="L100" s="171">
        <f t="shared" si="16"/>
        <v>0</v>
      </c>
      <c r="M100" s="172">
        <f t="shared" si="16"/>
        <v>0</v>
      </c>
      <c r="N100" s="172">
        <f t="shared" si="16"/>
        <v>0</v>
      </c>
      <c r="O100" s="172">
        <f t="shared" si="16"/>
        <v>0</v>
      </c>
      <c r="P100" s="173">
        <f t="shared" si="16"/>
        <v>0</v>
      </c>
      <c r="Q100" s="173">
        <f t="shared" si="16"/>
        <v>0</v>
      </c>
      <c r="R100" s="173">
        <f t="shared" si="16"/>
        <v>0</v>
      </c>
      <c r="S100" s="173">
        <f t="shared" si="16"/>
        <v>0</v>
      </c>
      <c r="T100" s="175">
        <f ca="1">SUM(L100:T100)</f>
        <v>0</v>
      </c>
      <c r="U100" s="171">
        <f t="shared" ref="U100:AB100" si="17">SUM(U98:U99)</f>
        <v>0</v>
      </c>
      <c r="V100" s="172">
        <f t="shared" si="17"/>
        <v>0</v>
      </c>
      <c r="W100" s="172">
        <f t="shared" si="17"/>
        <v>0</v>
      </c>
      <c r="X100" s="172">
        <f t="shared" si="17"/>
        <v>0</v>
      </c>
      <c r="Y100" s="173">
        <v>0</v>
      </c>
      <c r="Z100" s="173">
        <f t="shared" si="17"/>
        <v>0</v>
      </c>
      <c r="AA100" s="173">
        <f t="shared" si="17"/>
        <v>0</v>
      </c>
      <c r="AB100" s="173">
        <f t="shared" si="17"/>
        <v>0</v>
      </c>
      <c r="AC100" s="175">
        <f>SUM(U100:AB100)</f>
        <v>0</v>
      </c>
      <c r="AD100" s="176"/>
      <c r="AE100" s="176"/>
    </row>
    <row r="101" spans="1:31" ht="15.75" thickBot="1" x14ac:dyDescent="0.3">
      <c r="A101" s="177"/>
      <c r="B101" s="155" t="s">
        <v>148</v>
      </c>
      <c r="C101" s="149">
        <v>0</v>
      </c>
      <c r="D101" s="150">
        <v>0</v>
      </c>
      <c r="E101" s="150">
        <v>3</v>
      </c>
      <c r="F101" s="150">
        <v>0</v>
      </c>
      <c r="G101" s="151">
        <v>0</v>
      </c>
      <c r="H101" s="151">
        <v>1</v>
      </c>
      <c r="I101" s="151">
        <v>0</v>
      </c>
      <c r="J101" s="152">
        <v>0</v>
      </c>
      <c r="K101" s="153">
        <f t="shared" si="11"/>
        <v>4</v>
      </c>
      <c r="L101" s="149">
        <v>0</v>
      </c>
      <c r="M101" s="149">
        <v>0</v>
      </c>
      <c r="N101" s="149">
        <v>0</v>
      </c>
      <c r="O101" s="149">
        <v>0</v>
      </c>
      <c r="P101" s="149">
        <v>0</v>
      </c>
      <c r="Q101" s="149">
        <v>0</v>
      </c>
      <c r="R101" s="149">
        <v>0</v>
      </c>
      <c r="S101" s="149">
        <v>0</v>
      </c>
      <c r="T101" s="153">
        <f ca="1">SUM(L101:T101)</f>
        <v>0</v>
      </c>
      <c r="U101" s="149">
        <v>0</v>
      </c>
      <c r="V101" s="149">
        <v>0</v>
      </c>
      <c r="W101" s="149">
        <v>0</v>
      </c>
      <c r="X101" s="149">
        <v>0</v>
      </c>
      <c r="Y101" s="149">
        <v>0</v>
      </c>
      <c r="Z101" s="149">
        <v>0</v>
      </c>
      <c r="AA101" s="149">
        <v>0</v>
      </c>
      <c r="AB101" s="149">
        <v>0</v>
      </c>
      <c r="AC101" s="153">
        <f t="shared" ref="AC101:AC104" si="18">SUM(U101:AB101)</f>
        <v>0</v>
      </c>
      <c r="AD101" s="154"/>
      <c r="AE101" s="154"/>
    </row>
    <row r="102" spans="1:31" ht="15.75" thickBot="1" x14ac:dyDescent="0.3">
      <c r="A102" s="178"/>
      <c r="B102" s="155" t="s">
        <v>149</v>
      </c>
      <c r="C102" s="179">
        <v>0</v>
      </c>
      <c r="D102" s="180">
        <v>1</v>
      </c>
      <c r="E102" s="180">
        <v>6</v>
      </c>
      <c r="F102" s="180">
        <v>12</v>
      </c>
      <c r="G102" s="181">
        <v>5</v>
      </c>
      <c r="H102" s="181">
        <v>2</v>
      </c>
      <c r="I102" s="181">
        <v>3</v>
      </c>
      <c r="J102" s="182">
        <v>0</v>
      </c>
      <c r="K102" s="183">
        <f t="shared" si="11"/>
        <v>29</v>
      </c>
      <c r="L102" s="179">
        <v>0</v>
      </c>
      <c r="M102" s="179">
        <v>0</v>
      </c>
      <c r="N102" s="179">
        <v>0</v>
      </c>
      <c r="O102" s="179">
        <v>0</v>
      </c>
      <c r="P102" s="179">
        <v>0</v>
      </c>
      <c r="Q102" s="179">
        <v>0</v>
      </c>
      <c r="R102" s="179">
        <v>0</v>
      </c>
      <c r="S102" s="179">
        <v>0</v>
      </c>
      <c r="T102" s="183">
        <f t="shared" ref="T102" ca="1" si="19">SUM(L102:T102)</f>
        <v>0</v>
      </c>
      <c r="U102" s="149">
        <v>0</v>
      </c>
      <c r="V102" s="149">
        <v>0</v>
      </c>
      <c r="W102" s="149">
        <v>0</v>
      </c>
      <c r="X102" s="149">
        <v>0</v>
      </c>
      <c r="Y102" s="149">
        <v>0</v>
      </c>
      <c r="Z102" s="149">
        <v>0</v>
      </c>
      <c r="AA102" s="149">
        <v>0</v>
      </c>
      <c r="AB102" s="149">
        <v>0</v>
      </c>
      <c r="AC102" s="183">
        <f t="shared" si="18"/>
        <v>0</v>
      </c>
      <c r="AD102" s="154"/>
      <c r="AE102" s="154"/>
    </row>
    <row r="103" spans="1:31" ht="15.75" thickBot="1" x14ac:dyDescent="0.3">
      <c r="A103" s="177"/>
      <c r="B103" s="155" t="s">
        <v>150</v>
      </c>
      <c r="C103" s="149">
        <v>0</v>
      </c>
      <c r="D103" s="150">
        <v>0</v>
      </c>
      <c r="E103" s="150">
        <v>11</v>
      </c>
      <c r="F103" s="150">
        <v>12</v>
      </c>
      <c r="G103" s="151">
        <v>2</v>
      </c>
      <c r="H103" s="151">
        <v>1</v>
      </c>
      <c r="I103" s="151">
        <v>3</v>
      </c>
      <c r="J103" s="152">
        <v>0</v>
      </c>
      <c r="K103" s="153">
        <f t="shared" si="11"/>
        <v>29</v>
      </c>
      <c r="L103" s="149">
        <v>0</v>
      </c>
      <c r="M103" s="149">
        <v>0</v>
      </c>
      <c r="N103" s="149">
        <v>0</v>
      </c>
      <c r="O103" s="149">
        <v>0</v>
      </c>
      <c r="P103" s="149">
        <v>0</v>
      </c>
      <c r="Q103" s="149">
        <v>0</v>
      </c>
      <c r="R103" s="149">
        <v>0</v>
      </c>
      <c r="S103" s="149">
        <v>0</v>
      </c>
      <c r="T103" s="153">
        <f ca="1">SUM(L103:T103)</f>
        <v>0</v>
      </c>
      <c r="U103" s="149">
        <v>0</v>
      </c>
      <c r="V103" s="149">
        <v>0</v>
      </c>
      <c r="W103" s="149">
        <v>0</v>
      </c>
      <c r="X103" s="149">
        <v>0</v>
      </c>
      <c r="Y103" s="149">
        <v>0</v>
      </c>
      <c r="Z103" s="149">
        <v>0</v>
      </c>
      <c r="AA103" s="149">
        <v>0</v>
      </c>
      <c r="AB103" s="149">
        <v>0</v>
      </c>
      <c r="AC103" s="153">
        <f t="shared" si="18"/>
        <v>0</v>
      </c>
      <c r="AD103" s="154"/>
      <c r="AE103" s="154"/>
    </row>
    <row r="104" spans="1:31" ht="24" thickBot="1" x14ac:dyDescent="0.3">
      <c r="A104" s="178"/>
      <c r="B104" s="184" t="s">
        <v>151</v>
      </c>
      <c r="C104" s="179">
        <v>0</v>
      </c>
      <c r="D104" s="179">
        <v>2</v>
      </c>
      <c r="E104" s="179">
        <v>2</v>
      </c>
      <c r="F104" s="179">
        <v>3</v>
      </c>
      <c r="G104" s="179">
        <v>1</v>
      </c>
      <c r="H104" s="179">
        <v>0</v>
      </c>
      <c r="I104" s="179">
        <v>0</v>
      </c>
      <c r="J104" s="179">
        <v>0</v>
      </c>
      <c r="K104" s="183">
        <f t="shared" si="11"/>
        <v>8</v>
      </c>
      <c r="L104" s="179">
        <v>0</v>
      </c>
      <c r="M104" s="179">
        <v>0</v>
      </c>
      <c r="N104" s="179">
        <v>0</v>
      </c>
      <c r="O104" s="179">
        <v>0</v>
      </c>
      <c r="P104" s="179">
        <v>0</v>
      </c>
      <c r="Q104" s="179">
        <v>0</v>
      </c>
      <c r="R104" s="179">
        <v>0</v>
      </c>
      <c r="S104" s="179">
        <v>0</v>
      </c>
      <c r="T104" s="183">
        <f t="shared" ref="T104" ca="1" si="20">SUM(L104:T104)</f>
        <v>0</v>
      </c>
      <c r="U104" s="149">
        <v>0</v>
      </c>
      <c r="V104" s="149">
        <v>0</v>
      </c>
      <c r="W104" s="149">
        <v>0</v>
      </c>
      <c r="X104" s="149">
        <v>0</v>
      </c>
      <c r="Y104" s="149">
        <v>0</v>
      </c>
      <c r="Z104" s="149">
        <v>0</v>
      </c>
      <c r="AA104" s="149">
        <v>0</v>
      </c>
      <c r="AB104" s="149">
        <v>0</v>
      </c>
      <c r="AC104" s="183">
        <f t="shared" si="18"/>
        <v>0</v>
      </c>
      <c r="AD104" s="154"/>
      <c r="AE104" s="154"/>
    </row>
    <row r="105" spans="1:31" x14ac:dyDescent="0.25">
      <c r="A105" s="185"/>
      <c r="B105" s="186"/>
      <c r="C105" s="154"/>
      <c r="D105" s="154"/>
      <c r="E105" s="154"/>
      <c r="F105" s="154"/>
      <c r="G105" s="154"/>
      <c r="H105" s="154"/>
      <c r="I105" s="154"/>
      <c r="J105" s="187"/>
    </row>
    <row r="106" spans="1:31" ht="15.75" thickBot="1" x14ac:dyDescent="0.3">
      <c r="A106" s="185"/>
      <c r="B106" s="186"/>
      <c r="C106" s="154"/>
      <c r="D106" s="154"/>
      <c r="E106" s="154"/>
      <c r="F106" s="154"/>
      <c r="G106" s="154"/>
      <c r="H106" s="154"/>
      <c r="I106" s="154"/>
      <c r="J106" s="187"/>
    </row>
    <row r="107" spans="1:31" ht="15.75" customHeight="1" thickBot="1" x14ac:dyDescent="0.3">
      <c r="A107" s="379" t="s">
        <v>152</v>
      </c>
      <c r="B107" s="344" t="s">
        <v>19</v>
      </c>
      <c r="C107" s="345"/>
      <c r="D107" s="345"/>
      <c r="E107" s="345"/>
      <c r="F107" s="345"/>
      <c r="G107" s="345"/>
      <c r="H107" s="345"/>
      <c r="I107" s="345"/>
      <c r="J107" s="346"/>
      <c r="K107" s="347" t="s">
        <v>21</v>
      </c>
      <c r="L107" s="348"/>
      <c r="M107" s="381" t="s">
        <v>23</v>
      </c>
    </row>
    <row r="108" spans="1:31" ht="15.75" customHeight="1" thickBot="1" x14ac:dyDescent="0.3">
      <c r="A108" s="380"/>
      <c r="B108" s="20" t="s">
        <v>24</v>
      </c>
      <c r="C108" s="21" t="s">
        <v>25</v>
      </c>
      <c r="D108" s="23" t="s">
        <v>26</v>
      </c>
      <c r="E108" s="22" t="s">
        <v>27</v>
      </c>
      <c r="F108" s="23" t="s">
        <v>28</v>
      </c>
      <c r="G108" s="23" t="s">
        <v>29</v>
      </c>
      <c r="H108" s="90" t="s">
        <v>30</v>
      </c>
      <c r="I108" s="23" t="s">
        <v>31</v>
      </c>
      <c r="J108" s="24" t="s">
        <v>32</v>
      </c>
      <c r="K108" s="27" t="s">
        <v>35</v>
      </c>
      <c r="L108" s="28" t="s">
        <v>36</v>
      </c>
      <c r="M108" s="382"/>
    </row>
    <row r="109" spans="1:31" ht="16.5" thickBot="1" x14ac:dyDescent="0.3">
      <c r="A109" s="188" t="s">
        <v>153</v>
      </c>
      <c r="B109" s="189">
        <v>0</v>
      </c>
      <c r="C109" s="189">
        <v>0</v>
      </c>
      <c r="D109" s="189">
        <v>0</v>
      </c>
      <c r="E109" s="189">
        <v>0</v>
      </c>
      <c r="F109" s="189">
        <v>0</v>
      </c>
      <c r="G109" s="189">
        <v>0</v>
      </c>
      <c r="H109" s="189">
        <v>0</v>
      </c>
      <c r="I109" s="189">
        <v>0</v>
      </c>
      <c r="J109" s="189">
        <v>0</v>
      </c>
      <c r="K109" s="189">
        <v>0</v>
      </c>
      <c r="L109" s="189">
        <v>0</v>
      </c>
      <c r="M109" s="190">
        <f>SUM(B109:J109)</f>
        <v>0</v>
      </c>
    </row>
    <row r="110" spans="1:31" ht="16.5" thickBot="1" x14ac:dyDescent="0.3">
      <c r="A110" s="191" t="s">
        <v>154</v>
      </c>
      <c r="B110" s="189">
        <v>0</v>
      </c>
      <c r="C110" s="189">
        <v>0</v>
      </c>
      <c r="D110" s="189">
        <v>0</v>
      </c>
      <c r="E110" s="189">
        <v>0</v>
      </c>
      <c r="F110" s="189">
        <v>0</v>
      </c>
      <c r="G110" s="189">
        <v>0</v>
      </c>
      <c r="H110" s="189">
        <v>0</v>
      </c>
      <c r="I110" s="189">
        <v>0</v>
      </c>
      <c r="J110" s="189">
        <v>0</v>
      </c>
      <c r="K110" s="189">
        <v>0</v>
      </c>
      <c r="L110" s="189">
        <v>0</v>
      </c>
      <c r="M110" s="192">
        <f>SUM(B110:J110)</f>
        <v>0</v>
      </c>
    </row>
    <row r="111" spans="1:31" ht="16.5" thickBot="1" x14ac:dyDescent="0.3">
      <c r="A111" s="193" t="s">
        <v>155</v>
      </c>
      <c r="B111" s="189">
        <v>0</v>
      </c>
      <c r="C111" s="189">
        <v>0</v>
      </c>
      <c r="D111" s="189">
        <v>0</v>
      </c>
      <c r="E111" s="189">
        <v>0</v>
      </c>
      <c r="F111" s="189">
        <v>0</v>
      </c>
      <c r="G111" s="189">
        <v>0</v>
      </c>
      <c r="H111" s="189">
        <v>0</v>
      </c>
      <c r="I111" s="189">
        <v>0</v>
      </c>
      <c r="J111" s="189">
        <v>0</v>
      </c>
      <c r="K111" s="189">
        <v>0</v>
      </c>
      <c r="L111" s="189">
        <v>0</v>
      </c>
      <c r="M111" s="194">
        <f>SUM(B111:J111)</f>
        <v>0</v>
      </c>
    </row>
    <row r="112" spans="1:31" ht="16.5" thickBot="1" x14ac:dyDescent="0.3">
      <c r="A112" s="195" t="s">
        <v>95</v>
      </c>
      <c r="B112" s="196">
        <f>SUM(B109:B111)</f>
        <v>0</v>
      </c>
      <c r="C112" s="196">
        <f t="shared" ref="C112:K112" si="21">SUM(C109:C111)</f>
        <v>0</v>
      </c>
      <c r="D112" s="196">
        <f t="shared" si="21"/>
        <v>0</v>
      </c>
      <c r="E112" s="196">
        <f t="shared" si="21"/>
        <v>0</v>
      </c>
      <c r="F112" s="196">
        <f t="shared" si="21"/>
        <v>0</v>
      </c>
      <c r="G112" s="196">
        <f t="shared" si="21"/>
        <v>0</v>
      </c>
      <c r="H112" s="196">
        <f t="shared" si="21"/>
        <v>0</v>
      </c>
      <c r="I112" s="196">
        <f t="shared" si="21"/>
        <v>0</v>
      </c>
      <c r="J112" s="196">
        <f t="shared" si="21"/>
        <v>0</v>
      </c>
      <c r="K112" s="196">
        <f t="shared" si="21"/>
        <v>0</v>
      </c>
      <c r="L112" s="196">
        <f>SUM(L109:L111)</f>
        <v>0</v>
      </c>
      <c r="M112" s="196">
        <f>SUM(M109:M111)</f>
        <v>0</v>
      </c>
    </row>
    <row r="113" spans="1:13" ht="15.75" x14ac:dyDescent="0.25">
      <c r="A113" s="197"/>
      <c r="B113" s="198"/>
      <c r="C113" s="198"/>
      <c r="D113" s="198"/>
      <c r="E113" s="198"/>
      <c r="F113" s="198"/>
      <c r="G113" s="198"/>
      <c r="H113" s="198"/>
      <c r="I113" s="198"/>
      <c r="J113" s="198"/>
      <c r="K113" s="198"/>
      <c r="L113" s="198"/>
      <c r="M113" s="198"/>
    </row>
    <row r="114" spans="1:13" ht="15.75" x14ac:dyDescent="0.25">
      <c r="A114" s="197"/>
      <c r="B114" s="186"/>
      <c r="C114" s="154"/>
      <c r="D114" s="154"/>
      <c r="E114" s="154"/>
      <c r="F114" s="154"/>
      <c r="G114" s="154"/>
      <c r="H114" s="154"/>
      <c r="I114" s="154"/>
      <c r="J114" s="187"/>
    </row>
    <row r="115" spans="1:13" ht="16.5" thickBot="1" x14ac:dyDescent="0.3">
      <c r="A115" s="197" t="s">
        <v>156</v>
      </c>
      <c r="B115" s="186"/>
      <c r="C115" s="154"/>
      <c r="D115" s="154"/>
      <c r="E115" s="154"/>
      <c r="F115" s="154"/>
      <c r="G115" s="154"/>
      <c r="H115" s="154"/>
      <c r="I115" s="154"/>
      <c r="J115" s="187"/>
    </row>
    <row r="116" spans="1:13" ht="26.25" thickBot="1" x14ac:dyDescent="0.3">
      <c r="A116" s="199" t="s">
        <v>157</v>
      </c>
      <c r="B116" s="400"/>
      <c r="C116" s="401"/>
      <c r="D116" s="402"/>
      <c r="E116" s="154"/>
      <c r="F116" s="154"/>
      <c r="G116" s="154"/>
      <c r="H116" s="154"/>
      <c r="I116" s="154"/>
      <c r="J116" s="187"/>
    </row>
    <row r="117" spans="1:13" ht="15.75" customHeight="1" thickBot="1" x14ac:dyDescent="0.3">
      <c r="A117" s="403" t="s">
        <v>158</v>
      </c>
      <c r="B117" s="404"/>
      <c r="C117" s="200" t="s">
        <v>159</v>
      </c>
      <c r="D117" s="201" t="s">
        <v>160</v>
      </c>
      <c r="E117" s="154"/>
      <c r="F117" s="154"/>
      <c r="G117" s="154"/>
      <c r="H117" s="154"/>
      <c r="I117" s="154"/>
      <c r="J117" s="187"/>
    </row>
    <row r="118" spans="1:13" ht="15" customHeight="1" x14ac:dyDescent="0.25">
      <c r="A118" s="405" t="s">
        <v>161</v>
      </c>
      <c r="B118" s="202" t="s">
        <v>162</v>
      </c>
      <c r="C118" s="151"/>
      <c r="D118" s="203" t="s">
        <v>163</v>
      </c>
      <c r="E118" s="154"/>
      <c r="F118" s="154"/>
      <c r="G118" s="154"/>
      <c r="H118" s="154"/>
      <c r="I118" s="154"/>
      <c r="J118" s="187"/>
    </row>
    <row r="119" spans="1:13" ht="23.25" x14ac:dyDescent="0.25">
      <c r="A119" s="406"/>
      <c r="B119" s="204" t="s">
        <v>164</v>
      </c>
      <c r="C119" s="158"/>
      <c r="D119" s="205" t="s">
        <v>163</v>
      </c>
      <c r="E119" s="154"/>
      <c r="F119" s="154"/>
      <c r="G119" s="154"/>
      <c r="H119" s="154"/>
      <c r="I119" s="154"/>
      <c r="J119" s="187"/>
    </row>
    <row r="120" spans="1:13" x14ac:dyDescent="0.25">
      <c r="A120" s="406"/>
      <c r="B120" s="206" t="s">
        <v>165</v>
      </c>
      <c r="C120" s="158"/>
      <c r="D120" s="205" t="s">
        <v>163</v>
      </c>
      <c r="E120" s="154"/>
      <c r="F120" s="154"/>
      <c r="G120" s="154"/>
      <c r="H120" s="154"/>
      <c r="I120" s="154"/>
      <c r="J120" s="187"/>
    </row>
    <row r="121" spans="1:13" ht="15.75" thickBot="1" x14ac:dyDescent="0.3">
      <c r="A121" s="407"/>
      <c r="B121" s="207" t="s">
        <v>166</v>
      </c>
      <c r="C121" s="181"/>
      <c r="D121" s="208" t="s">
        <v>163</v>
      </c>
      <c r="E121" s="154"/>
      <c r="F121" s="154"/>
      <c r="G121" s="154"/>
      <c r="H121" s="154"/>
      <c r="I121" s="154"/>
      <c r="J121" s="187"/>
    </row>
    <row r="122" spans="1:13" ht="34.5" x14ac:dyDescent="0.25">
      <c r="A122" s="408" t="s">
        <v>167</v>
      </c>
      <c r="B122" s="209" t="s">
        <v>168</v>
      </c>
      <c r="C122" s="151"/>
      <c r="D122" s="203" t="s">
        <v>163</v>
      </c>
      <c r="E122" s="154"/>
      <c r="F122" s="154"/>
      <c r="G122" s="154"/>
      <c r="H122" s="154"/>
      <c r="I122" s="154"/>
      <c r="J122" s="187"/>
    </row>
    <row r="123" spans="1:13" ht="34.5" x14ac:dyDescent="0.25">
      <c r="A123" s="409"/>
      <c r="B123" s="210" t="s">
        <v>169</v>
      </c>
      <c r="C123" s="158"/>
      <c r="D123" s="205" t="s">
        <v>163</v>
      </c>
      <c r="E123" s="154"/>
      <c r="F123" s="154"/>
      <c r="G123" s="154"/>
      <c r="H123" s="154"/>
      <c r="I123" s="154"/>
      <c r="J123" s="187"/>
    </row>
    <row r="124" spans="1:13" ht="15.75" thickBot="1" x14ac:dyDescent="0.3">
      <c r="A124" s="410"/>
      <c r="B124" s="211" t="s">
        <v>170</v>
      </c>
      <c r="C124" s="181"/>
      <c r="D124" s="208" t="s">
        <v>163</v>
      </c>
      <c r="E124" s="154"/>
      <c r="F124" s="154"/>
      <c r="G124" s="154"/>
      <c r="H124" s="154"/>
      <c r="I124" s="154"/>
      <c r="J124" s="187"/>
    </row>
    <row r="125" spans="1:13" ht="15.75" x14ac:dyDescent="0.25">
      <c r="A125" s="197"/>
      <c r="B125" s="212"/>
      <c r="C125" s="154"/>
      <c r="D125" s="154"/>
      <c r="E125" s="154"/>
      <c r="F125" s="154"/>
      <c r="G125" s="154"/>
      <c r="H125" s="154"/>
      <c r="I125" s="154"/>
      <c r="J125" s="187"/>
    </row>
    <row r="126" spans="1:13" ht="16.5" thickBot="1" x14ac:dyDescent="0.3">
      <c r="A126" s="197"/>
      <c r="B126" s="212"/>
      <c r="C126" s="154"/>
      <c r="D126" s="154"/>
      <c r="E126" s="154"/>
      <c r="F126" s="154"/>
      <c r="G126" s="154"/>
      <c r="H126" s="154"/>
      <c r="I126" s="154"/>
      <c r="J126" s="187"/>
    </row>
    <row r="127" spans="1:13" x14ac:dyDescent="0.25">
      <c r="A127" s="213" t="s">
        <v>171</v>
      </c>
      <c r="B127" s="214" t="s">
        <v>172</v>
      </c>
      <c r="C127" s="214" t="s">
        <v>173</v>
      </c>
      <c r="D127" s="215" t="s">
        <v>95</v>
      </c>
    </row>
    <row r="128" spans="1:13" x14ac:dyDescent="0.25">
      <c r="A128" s="216" t="s">
        <v>174</v>
      </c>
      <c r="B128" s="217">
        <v>0</v>
      </c>
      <c r="C128" s="218">
        <v>111</v>
      </c>
      <c r="D128" s="219">
        <f>SUM(C128+B128)</f>
        <v>111</v>
      </c>
    </row>
    <row r="129" spans="1:4" x14ac:dyDescent="0.25">
      <c r="A129" s="216" t="s">
        <v>175</v>
      </c>
      <c r="B129" s="32">
        <v>42</v>
      </c>
      <c r="C129" s="32">
        <v>101</v>
      </c>
      <c r="D129" s="220">
        <f>SUM(C129+B129)</f>
        <v>143</v>
      </c>
    </row>
    <row r="130" spans="1:4" x14ac:dyDescent="0.25">
      <c r="A130" s="221" t="s">
        <v>176</v>
      </c>
      <c r="B130" s="41">
        <f>383+298</f>
        <v>681</v>
      </c>
      <c r="C130" s="41">
        <v>21</v>
      </c>
      <c r="D130" s="222">
        <f t="shared" ref="D130:D146" si="22">SUM(C130+B130)</f>
        <v>702</v>
      </c>
    </row>
    <row r="131" spans="1:4" x14ac:dyDescent="0.25">
      <c r="A131" s="221" t="s">
        <v>177</v>
      </c>
      <c r="B131" s="41">
        <v>0</v>
      </c>
      <c r="C131" s="41">
        <v>0</v>
      </c>
      <c r="D131" s="222">
        <f>SUM(C131+B131)</f>
        <v>0</v>
      </c>
    </row>
    <row r="132" spans="1:4" x14ac:dyDescent="0.25">
      <c r="A132" s="221" t="s">
        <v>178</v>
      </c>
      <c r="B132" s="41">
        <v>0</v>
      </c>
      <c r="C132" s="41">
        <v>0</v>
      </c>
      <c r="D132" s="222">
        <f t="shared" si="22"/>
        <v>0</v>
      </c>
    </row>
    <row r="133" spans="1:4" x14ac:dyDescent="0.25">
      <c r="A133" s="221" t="s">
        <v>179</v>
      </c>
      <c r="B133" s="41">
        <v>96</v>
      </c>
      <c r="C133" s="41">
        <v>0</v>
      </c>
      <c r="D133" s="222">
        <f t="shared" si="22"/>
        <v>96</v>
      </c>
    </row>
    <row r="134" spans="1:4" x14ac:dyDescent="0.25">
      <c r="A134" s="221" t="s">
        <v>180</v>
      </c>
      <c r="B134" s="41">
        <v>0</v>
      </c>
      <c r="C134" s="41">
        <v>0</v>
      </c>
      <c r="D134" s="222">
        <f t="shared" si="22"/>
        <v>0</v>
      </c>
    </row>
    <row r="135" spans="1:4" x14ac:dyDescent="0.25">
      <c r="A135" s="221" t="s">
        <v>181</v>
      </c>
      <c r="B135" s="41">
        <v>0</v>
      </c>
      <c r="C135" s="41">
        <v>0</v>
      </c>
      <c r="D135" s="222">
        <f t="shared" si="22"/>
        <v>0</v>
      </c>
    </row>
    <row r="136" spans="1:4" x14ac:dyDescent="0.25">
      <c r="A136" s="221" t="s">
        <v>182</v>
      </c>
      <c r="B136" s="41">
        <v>24</v>
      </c>
      <c r="C136" s="41">
        <v>0</v>
      </c>
      <c r="D136" s="222">
        <f t="shared" si="22"/>
        <v>24</v>
      </c>
    </row>
    <row r="137" spans="1:4" x14ac:dyDescent="0.25">
      <c r="A137" s="221" t="s">
        <v>183</v>
      </c>
      <c r="B137" s="41">
        <v>158</v>
      </c>
      <c r="C137" s="41">
        <v>0</v>
      </c>
      <c r="D137" s="222">
        <f t="shared" si="22"/>
        <v>158</v>
      </c>
    </row>
    <row r="138" spans="1:4" x14ac:dyDescent="0.25">
      <c r="A138" s="221" t="s">
        <v>184</v>
      </c>
      <c r="B138" s="41">
        <v>0</v>
      </c>
      <c r="C138" s="41">
        <v>0</v>
      </c>
      <c r="D138" s="222">
        <f t="shared" si="22"/>
        <v>0</v>
      </c>
    </row>
    <row r="139" spans="1:4" x14ac:dyDescent="0.25">
      <c r="A139" s="221" t="s">
        <v>185</v>
      </c>
      <c r="B139" s="41">
        <v>0</v>
      </c>
      <c r="C139" s="41">
        <v>0</v>
      </c>
      <c r="D139" s="222">
        <f t="shared" si="22"/>
        <v>0</v>
      </c>
    </row>
    <row r="140" spans="1:4" x14ac:dyDescent="0.25">
      <c r="A140" s="221" t="s">
        <v>186</v>
      </c>
      <c r="B140" s="41">
        <v>0</v>
      </c>
      <c r="C140" s="41">
        <v>0</v>
      </c>
      <c r="D140" s="222">
        <f t="shared" si="22"/>
        <v>0</v>
      </c>
    </row>
    <row r="141" spans="1:4" x14ac:dyDescent="0.25">
      <c r="A141" s="221" t="s">
        <v>187</v>
      </c>
      <c r="B141" s="41">
        <v>0</v>
      </c>
      <c r="C141" s="41">
        <v>0</v>
      </c>
      <c r="D141" s="222">
        <f t="shared" si="22"/>
        <v>0</v>
      </c>
    </row>
    <row r="142" spans="1:4" x14ac:dyDescent="0.25">
      <c r="A142" s="221" t="s">
        <v>188</v>
      </c>
      <c r="B142" s="41">
        <v>0</v>
      </c>
      <c r="C142" s="41">
        <v>0</v>
      </c>
      <c r="D142" s="222">
        <f t="shared" si="22"/>
        <v>0</v>
      </c>
    </row>
    <row r="143" spans="1:4" x14ac:dyDescent="0.25">
      <c r="A143" s="221" t="s">
        <v>189</v>
      </c>
      <c r="B143" s="41">
        <v>0</v>
      </c>
      <c r="C143" s="41">
        <v>0</v>
      </c>
      <c r="D143" s="222">
        <f t="shared" si="22"/>
        <v>0</v>
      </c>
    </row>
    <row r="144" spans="1:4" x14ac:dyDescent="0.25">
      <c r="A144" s="221" t="s">
        <v>190</v>
      </c>
      <c r="B144" s="223">
        <f>17596-8022</f>
        <v>9574</v>
      </c>
      <c r="C144" s="224">
        <v>8022</v>
      </c>
      <c r="D144" s="222">
        <f t="shared" si="22"/>
        <v>17596</v>
      </c>
    </row>
    <row r="145" spans="1:13" x14ac:dyDescent="0.25">
      <c r="A145" s="221" t="s">
        <v>191</v>
      </c>
      <c r="B145" s="41">
        <v>0</v>
      </c>
      <c r="C145" s="225">
        <v>41</v>
      </c>
      <c r="D145" s="222">
        <f t="shared" si="22"/>
        <v>41</v>
      </c>
    </row>
    <row r="146" spans="1:13" x14ac:dyDescent="0.25">
      <c r="A146" s="221" t="s">
        <v>192</v>
      </c>
      <c r="B146" s="41">
        <v>4</v>
      </c>
      <c r="C146" s="41">
        <v>0</v>
      </c>
      <c r="D146" s="222">
        <f t="shared" si="22"/>
        <v>4</v>
      </c>
    </row>
    <row r="147" spans="1:13" ht="15.75" thickBot="1" x14ac:dyDescent="0.3">
      <c r="A147" s="226" t="s">
        <v>193</v>
      </c>
      <c r="B147" s="227">
        <f>126-35</f>
        <v>91</v>
      </c>
      <c r="C147" s="227">
        <v>35</v>
      </c>
      <c r="D147" s="228">
        <f>C147+B147</f>
        <v>126</v>
      </c>
    </row>
    <row r="148" spans="1:13" x14ac:dyDescent="0.25">
      <c r="A148" s="229" t="s">
        <v>194</v>
      </c>
      <c r="B148" s="230"/>
      <c r="C148" s="231">
        <v>0</v>
      </c>
      <c r="D148" s="232">
        <f>SUM(C148+B148)</f>
        <v>0</v>
      </c>
    </row>
    <row r="149" spans="1:13" x14ac:dyDescent="0.25">
      <c r="A149" s="233" t="s">
        <v>195</v>
      </c>
      <c r="B149" s="234">
        <v>127</v>
      </c>
      <c r="C149" s="51">
        <v>0</v>
      </c>
      <c r="D149" s="235">
        <f t="shared" ref="D149:D152" si="23">SUM(C149+B149)</f>
        <v>127</v>
      </c>
    </row>
    <row r="150" spans="1:13" x14ac:dyDescent="0.25">
      <c r="A150" s="236" t="s">
        <v>196</v>
      </c>
      <c r="B150" s="40"/>
      <c r="C150" s="40">
        <f>33+192</f>
        <v>225</v>
      </c>
      <c r="D150" s="235">
        <f t="shared" si="23"/>
        <v>225</v>
      </c>
    </row>
    <row r="151" spans="1:13" x14ac:dyDescent="0.25">
      <c r="A151" s="233" t="s">
        <v>197</v>
      </c>
      <c r="B151" s="40"/>
      <c r="C151" s="40">
        <v>32</v>
      </c>
      <c r="D151" s="237">
        <f t="shared" si="23"/>
        <v>32</v>
      </c>
    </row>
    <row r="152" spans="1:13" ht="15.75" thickBot="1" x14ac:dyDescent="0.3">
      <c r="A152" s="238" t="s">
        <v>198</v>
      </c>
      <c r="B152" s="239"/>
      <c r="C152" s="239">
        <v>0</v>
      </c>
      <c r="D152" s="240">
        <f t="shared" si="23"/>
        <v>0</v>
      </c>
    </row>
    <row r="155" spans="1:13" ht="15.75" thickBot="1" x14ac:dyDescent="0.3"/>
    <row r="156" spans="1:13" ht="18.75" x14ac:dyDescent="0.3">
      <c r="A156" s="411" t="s">
        <v>199</v>
      </c>
      <c r="B156" s="412"/>
      <c r="C156" s="412"/>
      <c r="D156" s="412"/>
      <c r="E156" s="412"/>
      <c r="F156" s="412"/>
      <c r="G156" s="412"/>
      <c r="H156" s="412"/>
      <c r="I156" s="412"/>
      <c r="J156" s="413">
        <v>45719</v>
      </c>
      <c r="K156" s="414"/>
      <c r="L156" s="414"/>
      <c r="M156" s="415"/>
    </row>
    <row r="157" spans="1:13" ht="15.75" thickBot="1" x14ac:dyDescent="0.3">
      <c r="A157" s="392" t="s">
        <v>200</v>
      </c>
      <c r="B157" s="393"/>
      <c r="C157" s="393"/>
      <c r="D157" s="393"/>
      <c r="E157" s="393"/>
      <c r="F157" s="393"/>
      <c r="G157" s="393"/>
      <c r="H157" s="393"/>
      <c r="I157" s="393"/>
      <c r="J157" s="392" t="s">
        <v>201</v>
      </c>
      <c r="K157" s="393"/>
      <c r="L157" s="393"/>
      <c r="M157" s="394"/>
    </row>
    <row r="158" spans="1:13" ht="15.75" thickBot="1" x14ac:dyDescent="0.3">
      <c r="A158" s="241" t="s">
        <v>202</v>
      </c>
      <c r="B158" s="242"/>
      <c r="C158" s="242"/>
      <c r="D158" s="242"/>
      <c r="E158" s="242"/>
      <c r="F158" s="242"/>
      <c r="G158" s="242"/>
      <c r="H158" s="242"/>
      <c r="I158" s="242"/>
      <c r="J158" s="243"/>
      <c r="K158" s="242"/>
      <c r="L158" s="242"/>
      <c r="M158" s="244"/>
    </row>
    <row r="159" spans="1:13" ht="15.75" thickBot="1" x14ac:dyDescent="0.3">
      <c r="J159" s="397"/>
      <c r="K159" s="398"/>
      <c r="L159" s="398"/>
      <c r="M159" s="399"/>
    </row>
    <row r="160" spans="1:13" ht="15.75" thickBot="1" x14ac:dyDescent="0.3">
      <c r="A160" s="395" t="s">
        <v>203</v>
      </c>
      <c r="B160" s="396"/>
      <c r="C160" s="396"/>
      <c r="D160" s="396"/>
      <c r="E160" s="396"/>
      <c r="F160" s="396"/>
      <c r="G160" s="396"/>
      <c r="H160" s="396"/>
      <c r="I160" s="396"/>
      <c r="J160" s="387" t="s">
        <v>205</v>
      </c>
      <c r="K160" s="388"/>
      <c r="L160" s="388"/>
      <c r="M160" s="389"/>
    </row>
    <row r="161" spans="1:18" ht="15.75" thickBot="1" x14ac:dyDescent="0.3">
      <c r="A161" s="387" t="s">
        <v>204</v>
      </c>
      <c r="B161" s="388"/>
      <c r="C161" s="388"/>
      <c r="D161" s="388"/>
      <c r="E161" s="388"/>
      <c r="F161" s="388"/>
      <c r="G161" s="388"/>
      <c r="H161" s="388"/>
      <c r="I161" s="389"/>
      <c r="J161" s="245"/>
      <c r="K161" s="245"/>
      <c r="L161" s="245"/>
      <c r="M161" s="246"/>
      <c r="N161" s="247"/>
      <c r="O161" s="390"/>
      <c r="P161" s="390"/>
      <c r="Q161" s="390"/>
      <c r="R161" s="390"/>
    </row>
    <row r="162" spans="1:18" x14ac:dyDescent="0.25">
      <c r="A162" s="391" t="s">
        <v>206</v>
      </c>
      <c r="B162" s="391"/>
      <c r="C162" s="391"/>
      <c r="D162" s="391"/>
      <c r="E162" s="391"/>
      <c r="F162" s="391"/>
      <c r="G162" s="391"/>
      <c r="H162" s="391"/>
      <c r="I162" s="391"/>
      <c r="J162" s="391"/>
      <c r="K162" s="391"/>
      <c r="L162" s="391"/>
      <c r="M162" s="391"/>
      <c r="N162" s="391"/>
      <c r="O162" s="391"/>
      <c r="P162" s="391"/>
      <c r="Q162" s="391"/>
      <c r="R162" s="391"/>
    </row>
  </sheetData>
  <mergeCells count="103">
    <mergeCell ref="A161:I161"/>
    <mergeCell ref="O161:R161"/>
    <mergeCell ref="A162:R162"/>
    <mergeCell ref="A157:I157"/>
    <mergeCell ref="J157:M157"/>
    <mergeCell ref="A160:I160"/>
    <mergeCell ref="J159:M159"/>
    <mergeCell ref="J160:M160"/>
    <mergeCell ref="B116:D116"/>
    <mergeCell ref="A117:B117"/>
    <mergeCell ref="A118:A121"/>
    <mergeCell ref="A122:A124"/>
    <mergeCell ref="A156:I156"/>
    <mergeCell ref="J156:M156"/>
    <mergeCell ref="A94:A96"/>
    <mergeCell ref="A98:A100"/>
    <mergeCell ref="A107:A108"/>
    <mergeCell ref="B107:J107"/>
    <mergeCell ref="K107:L107"/>
    <mergeCell ref="M107:M108"/>
    <mergeCell ref="U91:AB91"/>
    <mergeCell ref="AD91:AD93"/>
    <mergeCell ref="AE91:AE93"/>
    <mergeCell ref="C92:J92"/>
    <mergeCell ref="L92:S92"/>
    <mergeCell ref="U92:AB92"/>
    <mergeCell ref="AB73:AD76"/>
    <mergeCell ref="AB77:AD80"/>
    <mergeCell ref="A89:AE89"/>
    <mergeCell ref="A90:AB90"/>
    <mergeCell ref="AC90:AC93"/>
    <mergeCell ref="A91:B93"/>
    <mergeCell ref="C91:J91"/>
    <mergeCell ref="K91:K93"/>
    <mergeCell ref="L91:S91"/>
    <mergeCell ref="T91:T93"/>
    <mergeCell ref="X62:X63"/>
    <mergeCell ref="Y62:Y63"/>
    <mergeCell ref="Z62:Z63"/>
    <mergeCell ref="AB65:AD68"/>
    <mergeCell ref="AE65:AG68"/>
    <mergeCell ref="AB70:AD72"/>
    <mergeCell ref="AE70:AG72"/>
    <mergeCell ref="A61:Z61"/>
    <mergeCell ref="A62:A63"/>
    <mergeCell ref="B62:J62"/>
    <mergeCell ref="K62:L62"/>
    <mergeCell ref="M62:O62"/>
    <mergeCell ref="P62:P63"/>
    <mergeCell ref="R62:T62"/>
    <mergeCell ref="U62:U63"/>
    <mergeCell ref="V62:V63"/>
    <mergeCell ref="W62:W63"/>
    <mergeCell ref="P53:P54"/>
    <mergeCell ref="Q53:Q54"/>
    <mergeCell ref="R53:R54"/>
    <mergeCell ref="A59:P59"/>
    <mergeCell ref="H53:H54"/>
    <mergeCell ref="I53:I54"/>
    <mergeCell ref="J53:J54"/>
    <mergeCell ref="K53:K54"/>
    <mergeCell ref="L53:L54"/>
    <mergeCell ref="M53:M54"/>
    <mergeCell ref="K52:L52"/>
    <mergeCell ref="B53:B54"/>
    <mergeCell ref="C53:C54"/>
    <mergeCell ref="D53:D54"/>
    <mergeCell ref="E53:E54"/>
    <mergeCell ref="F53:F54"/>
    <mergeCell ref="G53:G54"/>
    <mergeCell ref="N53:N54"/>
    <mergeCell ref="O53:O54"/>
    <mergeCell ref="O13:Q13"/>
    <mergeCell ref="R13:R15"/>
    <mergeCell ref="B14:B15"/>
    <mergeCell ref="C14:C15"/>
    <mergeCell ref="D14:D15"/>
    <mergeCell ref="E14:E15"/>
    <mergeCell ref="F14:F15"/>
    <mergeCell ref="G14:G15"/>
    <mergeCell ref="H14:H15"/>
    <mergeCell ref="I14:I15"/>
    <mergeCell ref="O14:O15"/>
    <mergeCell ref="P14:P15"/>
    <mergeCell ref="Q14:Q15"/>
    <mergeCell ref="B8:H8"/>
    <mergeCell ref="B9:C9"/>
    <mergeCell ref="E9:F9"/>
    <mergeCell ref="A13:A15"/>
    <mergeCell ref="B13:H13"/>
    <mergeCell ref="M13:N13"/>
    <mergeCell ref="J14:J15"/>
    <mergeCell ref="M14:M15"/>
    <mergeCell ref="N14:N15"/>
    <mergeCell ref="B2:AA2"/>
    <mergeCell ref="AB2:AE3"/>
    <mergeCell ref="B3:AA3"/>
    <mergeCell ref="B4:AA4"/>
    <mergeCell ref="B5:AA5"/>
    <mergeCell ref="C7:D7"/>
    <mergeCell ref="E7:H7"/>
    <mergeCell ref="O7:P7"/>
    <mergeCell ref="R7:S7"/>
  </mergeCells>
  <conditionalFormatting sqref="A156 A160">
    <cfRule type="cellIs" dxfId="2" priority="3" operator="equal">
      <formula>""</formula>
    </cfRule>
  </conditionalFormatting>
  <conditionalFormatting sqref="J156">
    <cfRule type="cellIs" dxfId="1" priority="2" operator="equal">
      <formula>""</formula>
    </cfRule>
  </conditionalFormatting>
  <conditionalFormatting sqref="J159">
    <cfRule type="cellIs" dxfId="0" priority="1" operator="equal">
      <formula>""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Dayana Guillermina Rodriguez Medina De Pozo</dc:creator>
  <cp:lastModifiedBy>Dayana Guillermina Rodriguez Medina De Pozo</cp:lastModifiedBy>
  <dcterms:created xsi:type="dcterms:W3CDTF">2025-10-03T14:45:59Z</dcterms:created>
  <dcterms:modified xsi:type="dcterms:W3CDTF">2025-10-06T16:06:06Z</dcterms:modified>
</cp:coreProperties>
</file>