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Noviembre 2023\"/>
    </mc:Choice>
  </mc:AlternateContent>
  <bookViews>
    <workbookView xWindow="0" yWindow="0" windowWidth="20490" windowHeight="7650" firstSheet="4" activeTab="11"/>
  </bookViews>
  <sheets>
    <sheet name="OAI" sheetId="7" state="hidden" r:id="rId1"/>
    <sheet name="Enero" sheetId="61" r:id="rId2"/>
    <sheet name="Febrero" sheetId="63" r:id="rId3"/>
    <sheet name="Marzo" sheetId="64" r:id="rId4"/>
    <sheet name="Abril" sheetId="65" r:id="rId5"/>
    <sheet name="Mayo" sheetId="66" r:id="rId6"/>
    <sheet name="Junio" sheetId="67" r:id="rId7"/>
    <sheet name="Julio" sheetId="68" r:id="rId8"/>
    <sheet name="agosto" sheetId="69" r:id="rId9"/>
    <sheet name="septiembre" sheetId="71" r:id="rId10"/>
    <sheet name="octubre" sheetId="70" r:id="rId11"/>
    <sheet name="noviembre " sheetId="72" r:id="rId12"/>
    <sheet name="CALCULO RETENCIONES" sheetId="62" state="hidden" r:id="rId13"/>
    <sheet name="Mayo DE" sheetId="1" state="hidden" r:id="rId14"/>
    <sheet name="Facturas pendientes del 2020" sheetId="8" state="hidden" r:id="rId15"/>
  </sheets>
  <definedNames>
    <definedName name="_xlnm._FilterDatabase" localSheetId="13" hidden="1">'Mayo DE'!$A$7:$H$1002</definedName>
    <definedName name="_xlnm._FilterDatabase" localSheetId="0" hidden="1">OAI!$A$7:$H$832</definedName>
    <definedName name="_xlnm.Print_Area" localSheetId="8">agosto!$A$1:$M$100</definedName>
    <definedName name="_xlnm.Print_Area" localSheetId="13">'Mayo DE'!$A$1:$H$1014</definedName>
    <definedName name="_xlnm.Print_Area" localSheetId="11">'noviembre '!$A$1:$M$113</definedName>
    <definedName name="_xlnm.Print_Titles" localSheetId="13">'Mayo DE'!$7:$7</definedName>
    <definedName name="_xlnm.Print_Titles" localSheetId="0">OAI!$7:$7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8" i="72" l="1"/>
  <c r="L99" i="72"/>
  <c r="L105" i="72" s="1"/>
  <c r="L100" i="72"/>
  <c r="L101" i="72"/>
  <c r="L102" i="72"/>
  <c r="L103" i="72"/>
  <c r="L97" i="72"/>
  <c r="L96" i="72"/>
  <c r="L90" i="72"/>
  <c r="L89" i="72"/>
  <c r="L88" i="72"/>
  <c r="L87" i="72"/>
  <c r="L86" i="72"/>
  <c r="L85" i="72"/>
  <c r="L81" i="72"/>
  <c r="L80" i="72"/>
  <c r="L79" i="72"/>
  <c r="L78" i="72"/>
  <c r="L77" i="72"/>
  <c r="L76" i="72"/>
  <c r="L75" i="72"/>
  <c r="L74" i="72"/>
  <c r="G105" i="72"/>
  <c r="J105" i="72" l="1"/>
  <c r="K93" i="66" l="1"/>
  <c r="G48" i="72" l="1"/>
  <c r="J88" i="71" l="1"/>
  <c r="L69" i="71"/>
  <c r="G88" i="71"/>
  <c r="L71" i="71" l="1"/>
  <c r="L70" i="71"/>
  <c r="L88" i="71" s="1"/>
  <c r="G48" i="71"/>
  <c r="L71" i="70" l="1"/>
  <c r="L90" i="70" l="1"/>
  <c r="G90" i="70"/>
  <c r="J90" i="70"/>
  <c r="L70" i="70"/>
  <c r="G48" i="70"/>
  <c r="L69" i="68" l="1"/>
  <c r="L70" i="68"/>
  <c r="L71" i="68"/>
  <c r="L72" i="68"/>
  <c r="L73" i="68"/>
  <c r="L74" i="68"/>
  <c r="L75" i="68"/>
  <c r="L76" i="68"/>
  <c r="L77" i="68"/>
  <c r="L78" i="68"/>
  <c r="L79" i="68"/>
  <c r="L80" i="68"/>
  <c r="L81" i="68"/>
  <c r="L82" i="68"/>
  <c r="L83" i="68"/>
  <c r="L84" i="68"/>
  <c r="L85" i="68"/>
  <c r="L86" i="68"/>
  <c r="L87" i="68"/>
  <c r="L88" i="68"/>
  <c r="L89" i="68"/>
  <c r="J90" i="69" l="1"/>
  <c r="G90" i="69"/>
  <c r="L73" i="69"/>
  <c r="L72" i="69"/>
  <c r="L71" i="69"/>
  <c r="L70" i="69"/>
  <c r="L69" i="69"/>
  <c r="G48" i="69"/>
  <c r="L90" i="69" l="1"/>
  <c r="L90" i="68"/>
  <c r="J90" i="68"/>
  <c r="G90" i="68"/>
  <c r="G48" i="68" l="1"/>
  <c r="G89" i="67" l="1"/>
  <c r="L85" i="67" l="1"/>
  <c r="L87" i="67"/>
  <c r="L88" i="67"/>
  <c r="J89" i="67" l="1"/>
  <c r="L84" i="67"/>
  <c r="L83" i="67"/>
  <c r="L82" i="67"/>
  <c r="L81" i="67"/>
  <c r="L80" i="67"/>
  <c r="L79" i="67"/>
  <c r="L78" i="67"/>
  <c r="L77" i="67"/>
  <c r="L76" i="67"/>
  <c r="L75" i="67"/>
  <c r="L74" i="67"/>
  <c r="L73" i="67"/>
  <c r="L72" i="67"/>
  <c r="L71" i="67"/>
  <c r="L70" i="67"/>
  <c r="L69" i="67"/>
  <c r="G48" i="67"/>
  <c r="L89" i="67" l="1"/>
  <c r="J87" i="66" l="1"/>
  <c r="G87" i="66"/>
  <c r="L86" i="66"/>
  <c r="L85" i="66"/>
  <c r="L84" i="66"/>
  <c r="L83" i="66"/>
  <c r="L82" i="66"/>
  <c r="L81" i="66"/>
  <c r="L80" i="66"/>
  <c r="L79" i="66"/>
  <c r="L78" i="66"/>
  <c r="L77" i="66"/>
  <c r="L76" i="66"/>
  <c r="L75" i="66"/>
  <c r="L74" i="66"/>
  <c r="L73" i="66"/>
  <c r="L72" i="66"/>
  <c r="L71" i="66"/>
  <c r="L70" i="66"/>
  <c r="L69" i="66"/>
  <c r="G48" i="66"/>
  <c r="L87" i="66" l="1"/>
  <c r="L100" i="65"/>
  <c r="J100" i="65"/>
  <c r="G100" i="65"/>
  <c r="L99" i="65"/>
  <c r="G48" i="65" l="1"/>
  <c r="J74" i="64" l="1"/>
  <c r="G74" i="64"/>
  <c r="L73" i="64"/>
  <c r="L72" i="64"/>
  <c r="L71" i="64"/>
  <c r="L70" i="64"/>
  <c r="L69" i="64"/>
  <c r="G48" i="64"/>
  <c r="L74" i="64" l="1"/>
  <c r="L80" i="63"/>
  <c r="J80" i="63"/>
  <c r="G80" i="63"/>
  <c r="L79" i="63"/>
  <c r="L78" i="63"/>
  <c r="L77" i="63"/>
  <c r="L76" i="63"/>
  <c r="L75" i="63"/>
  <c r="L74" i="63"/>
  <c r="L73" i="63"/>
  <c r="L72" i="63"/>
  <c r="L71" i="63"/>
  <c r="L70" i="63"/>
  <c r="L69" i="63"/>
  <c r="G48" i="63" l="1"/>
  <c r="J82" i="61" l="1"/>
  <c r="G82" i="61"/>
  <c r="G48" i="61" l="1"/>
  <c r="C6" i="62" l="1"/>
  <c r="D6" i="62"/>
  <c r="H6" i="62" s="1"/>
  <c r="C8" i="62" l="1"/>
  <c r="C9" i="62"/>
  <c r="C13" i="62"/>
  <c r="C7" i="62"/>
  <c r="D7" i="62"/>
  <c r="H7" i="62" s="1"/>
  <c r="D8" i="62"/>
  <c r="H8" i="62" s="1"/>
  <c r="D9" i="62"/>
  <c r="H9" i="62" s="1"/>
  <c r="C10" i="62"/>
  <c r="D10" i="62"/>
  <c r="C11" i="62"/>
  <c r="D11" i="62"/>
  <c r="H11" i="62" s="1"/>
  <c r="C12" i="62"/>
  <c r="E12" i="62" s="1"/>
  <c r="H12" i="62"/>
  <c r="E10" i="62" l="1"/>
  <c r="H10" i="62"/>
  <c r="E11" i="62"/>
  <c r="E6" i="62"/>
  <c r="E8" i="62"/>
  <c r="E9" i="62"/>
  <c r="E7" i="62"/>
  <c r="B14" i="62"/>
  <c r="D13" i="62" l="1"/>
  <c r="H13" i="62" s="1"/>
  <c r="D5" i="62"/>
  <c r="H5" i="62" s="1"/>
  <c r="C5" i="62"/>
  <c r="H14" i="62" l="1"/>
  <c r="E5" i="62"/>
  <c r="E13" i="62"/>
  <c r="D14" i="62"/>
  <c r="C17" i="62" s="1"/>
  <c r="C14" i="62"/>
  <c r="D17" i="62" l="1"/>
  <c r="E14" i="62"/>
  <c r="E159" i="8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<sst xmlns="http://schemas.openxmlformats.org/spreadsheetml/2006/main" count="8260" uniqueCount="1792">
  <si>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</si>
  <si>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</si>
  <si>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</si>
  <si>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</si>
  <si>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</si>
  <si>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</si>
  <si>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</si>
  <si>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</si>
  <si>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</si>
  <si>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</si>
  <si>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</si>
  <si>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</si>
  <si>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</si>
  <si>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</si>
  <si>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</si>
  <si>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</si>
  <si>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</si>
  <si>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</si>
  <si>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</si>
  <si>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</si>
  <si>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</si>
  <si>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</si>
  <si>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</si>
  <si>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</si>
  <si>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</si>
  <si>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</si>
  <si>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</si>
  <si>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</si>
  <si>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</si>
  <si>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</si>
  <si>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</si>
  <si>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</si>
  <si>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</si>
  <si>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</si>
  <si>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</si>
  <si>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</si>
  <si>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</si>
  <si>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</si>
  <si>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</si>
  <si>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</si>
  <si>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</si>
  <si>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</si>
  <si>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</si>
  <si>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</si>
  <si>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</si>
  <si>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</si>
  <si>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</si>
  <si>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</si>
  <si>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</si>
  <si>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</si>
  <si>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</si>
  <si>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</si>
  <si>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</si>
  <si>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</si>
  <si>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</si>
  <si>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</si>
  <si>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</si>
  <si>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</si>
  <si>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</si>
  <si>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</si>
  <si>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</si>
  <si>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</si>
  <si>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</si>
  <si>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</si>
  <si>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</si>
  <si>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</si>
  <si>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</si>
  <si>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</si>
  <si>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</si>
  <si>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</si>
  <si>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</si>
  <si>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</si>
  <si>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</si>
  <si>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</si>
  <si>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</si>
  <si>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</si>
  <si>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</si>
  <si>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</si>
  <si>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</si>
  <si>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</si>
  <si>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</si>
  <si>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</si>
  <si>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</si>
  <si>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</si>
  <si>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</si>
  <si>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</si>
  <si>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</si>
  <si>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</si>
  <si>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</si>
  <si>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</si>
  <si>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</si>
  <si>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</si>
  <si>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</si>
  <si>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</si>
  <si>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</si>
  <si>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</si>
  <si>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</si>
  <si>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</si>
  <si>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</si>
  <si>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</si>
  <si>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</si>
  <si>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</si>
  <si>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</si>
  <si>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</si>
  <si>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</si>
  <si>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</si>
  <si>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</si>
  <si>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</si>
  <si>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</si>
  <si>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</si>
  <si>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</si>
  <si>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</si>
  <si>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</si>
  <si>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</si>
  <si>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</si>
  <si>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</si>
  <si>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</si>
  <si>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</si>
  <si>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</si>
  <si>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</si>
  <si>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</si>
  <si>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</si>
  <si>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</si>
  <si>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</si>
  <si>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</si>
  <si>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</si>
  <si>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</si>
  <si>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</si>
  <si>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</si>
  <si>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</si>
  <si>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</si>
  <si>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</si>
  <si>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</si>
  <si>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</si>
  <si>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</si>
  <si>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</si>
  <si>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</si>
  <si>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</si>
  <si>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</si>
  <si>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</si>
  <si>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</si>
  <si>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</si>
  <si>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</si>
  <si>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</si>
  <si>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</si>
  <si>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</si>
  <si>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</si>
  <si>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</si>
  <si>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</si>
  <si>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</si>
  <si>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</si>
  <si>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</si>
  <si>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</si>
  <si>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</si>
  <si>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</si>
  <si>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</si>
  <si>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</si>
  <si>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</si>
  <si>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</si>
  <si>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</si>
  <si>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</si>
  <si>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</si>
  <si>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</si>
  <si>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</si>
  <si>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</si>
  <si>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</si>
  <si>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</si>
  <si>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</si>
  <si>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</si>
  <si>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</si>
  <si>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</si>
  <si>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</si>
  <si>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</si>
  <si>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</si>
  <si>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</si>
  <si>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</si>
  <si>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</si>
  <si>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</si>
  <si>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</si>
  <si>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</si>
  <si>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</si>
  <si>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</si>
  <si>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</si>
  <si>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</si>
  <si>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</si>
  <si>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</si>
  <si>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</si>
  <si>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</si>
  <si>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</si>
  <si>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</si>
  <si>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</si>
  <si>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</si>
  <si>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</si>
  <si>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</si>
  <si>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</si>
  <si>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</si>
  <si>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</si>
  <si>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</si>
  <si>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</si>
  <si>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</si>
  <si>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</si>
  <si>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</si>
  <si>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</si>
  <si>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</si>
  <si>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</si>
  <si>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</si>
  <si>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</si>
  <si>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</si>
  <si>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</si>
  <si>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</si>
  <si>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</si>
  <si>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</si>
  <si>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</si>
  <si>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</si>
  <si>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</si>
  <si>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</si>
  <si>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</si>
  <si>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</si>
  <si>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</si>
  <si>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</si>
  <si>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</si>
  <si>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</si>
  <si>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</si>
  <si>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</si>
  <si>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</si>
  <si>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</si>
  <si>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</si>
  <si>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</si>
  <si>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</si>
  <si>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</si>
  <si>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</si>
  <si>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</si>
  <si>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</si>
  <si>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</si>
  <si>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</si>
  <si>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</si>
  <si>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</si>
  <si>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</si>
  <si>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</si>
  <si>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</si>
  <si>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</si>
  <si>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</si>
  <si>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</si>
  <si>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</si>
  <si>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</si>
  <si>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</si>
  <si>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</si>
  <si>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</si>
  <si>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</si>
  <si>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</si>
  <si>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</si>
  <si>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</si>
  <si>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</si>
  <si>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</si>
  <si>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</si>
  <si>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</si>
  <si>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</si>
  <si>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</si>
  <si>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</si>
  <si>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</si>
  <si>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</si>
  <si>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</si>
  <si>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</si>
  <si>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</si>
  <si>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</si>
  <si>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</si>
  <si>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</si>
  <si>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</si>
  <si>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</si>
  <si>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</si>
  <si>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</si>
  <si>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</si>
  <si>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</si>
  <si>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</si>
  <si>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</si>
  <si>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</si>
  <si>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</si>
  <si>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</si>
  <si>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</si>
  <si>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</si>
  <si>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</si>
  <si>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</si>
  <si>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</si>
  <si>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</si>
  <si>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</si>
  <si>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</si>
  <si>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</si>
  <si>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</si>
  <si>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</si>
  <si>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</si>
  <si>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</si>
  <si>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</si>
  <si>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</si>
  <si>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</si>
  <si>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</si>
  <si>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</si>
  <si>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</si>
  <si>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</si>
  <si>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</si>
  <si>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</si>
  <si>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</si>
  <si>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</si>
  <si>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</si>
  <si>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</si>
  <si>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</si>
  <si>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</si>
  <si>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</si>
  <si>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</si>
  <si>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</si>
  <si>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</si>
  <si>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</si>
  <si>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</si>
  <si>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</si>
  <si>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</si>
  <si>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</si>
  <si>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</si>
  <si>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</si>
  <si>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</si>
  <si>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</si>
  <si>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</si>
  <si>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</si>
  <si>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</si>
  <si>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</si>
  <si>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</si>
  <si>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</si>
  <si>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</si>
  <si>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</si>
  <si>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</si>
  <si>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</si>
  <si>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</si>
  <si>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</si>
  <si>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</si>
  <si>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</si>
  <si>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</si>
  <si>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</si>
  <si>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</si>
  <si>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</si>
  <si>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</si>
  <si>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</si>
  <si>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</si>
  <si>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</si>
  <si>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</si>
  <si>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</si>
  <si>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</si>
  <si>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</si>
  <si>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</si>
  <si>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</si>
  <si>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</si>
  <si>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</si>
  <si>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</si>
  <si>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</si>
  <si>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</si>
  <si>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</si>
  <si>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</si>
  <si>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</si>
  <si>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</si>
  <si>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</si>
  <si>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</si>
  <si>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</si>
  <si>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</si>
  <si>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</si>
  <si>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</si>
  <si>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</si>
  <si>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</si>
  <si>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</si>
  <si>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</si>
  <si>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</si>
  <si>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</si>
  <si>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</si>
  <si>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</si>
  <si>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</si>
  <si>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</si>
  <si>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</si>
  <si>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</si>
  <si>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</si>
  <si>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</si>
  <si>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</si>
  <si>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</si>
  <si>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</si>
  <si>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</si>
  <si>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</si>
  <si>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</si>
  <si>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</si>
  <si>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</si>
  <si>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</si>
  <si>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</si>
  <si>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</si>
  <si>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</si>
  <si>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</si>
  <si>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</si>
  <si>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</si>
  <si>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</si>
  <si>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</si>
  <si>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</si>
  <si>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</si>
  <si>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</si>
  <si>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</si>
  <si>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</si>
  <si>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</si>
  <si>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</si>
  <si>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</si>
  <si>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</si>
  <si>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</si>
  <si>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</si>
  <si>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</si>
  <si>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</si>
  <si>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</si>
  <si>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</si>
  <si>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</si>
  <si>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</si>
  <si>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</si>
  <si>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</si>
  <si>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</si>
  <si>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</si>
  <si>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</si>
  <si>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</si>
  <si>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</si>
  <si>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</si>
  <si>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</si>
  <si>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</si>
  <si>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</si>
  <si>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</si>
  <si>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</si>
  <si>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</si>
  <si>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</si>
  <si>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</si>
  <si>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</si>
  <si>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</si>
  <si>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</si>
  <si>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</si>
  <si>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</si>
  <si>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</si>
  <si>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</si>
  <si>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</si>
  <si>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</si>
  <si>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</si>
  <si>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</si>
  <si>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</si>
  <si>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</si>
  <si>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</si>
  <si>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</si>
  <si>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</si>
  <si>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</si>
  <si>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</si>
  <si>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</si>
  <si>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</si>
  <si>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</si>
  <si>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</si>
  <si>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</si>
  <si>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</si>
  <si>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</si>
  <si>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</si>
  <si>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</si>
  <si>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</si>
  <si>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</si>
  <si>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</si>
  <si>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</si>
  <si>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</si>
  <si>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</si>
  <si>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</si>
  <si>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</si>
  <si>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</si>
  <si>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</si>
  <si>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</si>
  <si>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</si>
  <si>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</si>
  <si>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</si>
  <si>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</si>
  <si>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</si>
  <si>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</si>
  <si>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</si>
  <si>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</si>
  <si>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</si>
  <si>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</si>
  <si>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</si>
  <si>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</si>
  <si>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</si>
  <si>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</si>
  <si>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</si>
  <si>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</si>
  <si>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</si>
  <si>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</si>
  <si>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</si>
  <si>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</si>
  <si>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</si>
  <si>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</si>
  <si>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</si>
  <si>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</si>
  <si>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</si>
  <si>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</si>
  <si>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</si>
  <si>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</si>
  <si>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</si>
  <si>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</si>
  <si>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</si>
  <si>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</si>
  <si>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</si>
  <si>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</si>
  <si>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</si>
  <si>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</si>
  <si>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</si>
  <si>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</si>
  <si>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</si>
  <si>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</si>
  <si>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</si>
  <si>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</si>
  <si>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</si>
  <si>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</si>
  <si>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</si>
  <si>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</si>
  <si>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</si>
  <si>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</si>
  <si>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</si>
  <si>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</si>
  <si>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</si>
  <si>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</si>
  <si>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</si>
  <si>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</si>
  <si>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</si>
  <si>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</si>
  <si>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</si>
  <si>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</si>
  <si>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</si>
  <si>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</si>
  <si>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</si>
  <si>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</si>
  <si>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</si>
  <si>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</si>
  <si>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</si>
  <si>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</si>
  <si>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</si>
  <si>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</si>
  <si>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</si>
  <si>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</si>
  <si>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</si>
  <si>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</si>
  <si>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</si>
  <si>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</si>
  <si>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</si>
  <si>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</si>
  <si>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</si>
  <si>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</si>
  <si>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</si>
  <si>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</si>
  <si>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</si>
  <si>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</si>
  <si>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</si>
  <si>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</si>
  <si>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</si>
  <si>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</si>
  <si>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</si>
  <si>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</si>
  <si>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</si>
  <si>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</si>
  <si>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</si>
  <si>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</si>
  <si>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</si>
  <si>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</si>
  <si>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</si>
  <si>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</si>
  <si>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</si>
  <si>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</si>
  <si>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</si>
  <si>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</si>
  <si>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</si>
  <si>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</si>
  <si>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</si>
  <si>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</si>
  <si>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</si>
  <si>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</si>
  <si>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</si>
  <si>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</si>
  <si>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</si>
  <si>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</si>
  <si>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</si>
  <si>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</si>
  <si>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</si>
  <si>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</si>
  <si>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</si>
  <si>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</si>
  <si>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</si>
  <si>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</si>
  <si>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</si>
  <si>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</si>
  <si>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</si>
  <si>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</si>
  <si>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</si>
  <si>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</si>
  <si>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</si>
  <si>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</si>
  <si>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</si>
  <si>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</si>
  <si>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</si>
  <si>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</si>
  <si>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</si>
  <si>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</si>
  <si>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</si>
  <si>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</si>
  <si>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</si>
  <si>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</si>
  <si>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</si>
  <si>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</si>
  <si>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</si>
  <si>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</si>
  <si>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</si>
  <si>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</si>
  <si>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</si>
  <si>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</si>
  <si>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</si>
  <si>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</si>
  <si>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</si>
  <si>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</si>
  <si>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</si>
  <si>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</si>
  <si>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</si>
  <si>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</si>
  <si>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</si>
  <si>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</si>
  <si>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</si>
  <si>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</si>
  <si>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</si>
  <si>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</si>
  <si>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</si>
  <si>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</si>
  <si>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</si>
  <si>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</si>
  <si>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</si>
  <si>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</si>
  <si>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</si>
  <si>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</si>
  <si>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</si>
  <si>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</si>
  <si>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</si>
  <si>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</si>
  <si>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</si>
  <si>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</si>
  <si>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</si>
  <si>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</si>
  <si>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</si>
  <si>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</si>
  <si>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</si>
  <si>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</si>
  <si>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</si>
  <si>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</si>
  <si>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</si>
  <si>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</si>
  <si>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</si>
  <si>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</si>
  <si>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</si>
  <si>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</si>
  <si>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</si>
  <si>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</si>
  <si>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</si>
  <si>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</si>
  <si>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</si>
  <si>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</si>
  <si>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</si>
  <si>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</si>
  <si>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</si>
  <si>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</si>
  <si>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</si>
  <si>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</si>
  <si>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</si>
  <si>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</si>
  <si>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</si>
  <si>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</si>
  <si>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</si>
  <si>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</si>
  <si>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</si>
  <si>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</si>
  <si>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</si>
  <si>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</si>
  <si>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</si>
  <si>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</si>
  <si>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</si>
  <si>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</si>
  <si>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</si>
  <si>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</si>
  <si>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</si>
  <si>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</si>
  <si>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</si>
  <si>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</si>
  <si>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</si>
  <si>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</si>
  <si>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</si>
  <si>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</si>
  <si>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</si>
  <si>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</si>
  <si>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</si>
  <si>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</si>
  <si>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</si>
  <si>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</si>
  <si>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</si>
  <si>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</si>
  <si>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</si>
  <si>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</si>
  <si>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</si>
  <si>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</si>
  <si>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</si>
  <si>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</si>
  <si>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</si>
  <si>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</si>
  <si>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</si>
  <si>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</si>
  <si>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</si>
  <si>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</si>
  <si>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</si>
  <si>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</si>
  <si>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</si>
  <si>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</si>
  <si>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</si>
  <si>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</si>
  <si>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</si>
  <si>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</si>
  <si>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</si>
  <si>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</si>
  <si>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</si>
  <si>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</si>
  <si>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</si>
  <si>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</si>
  <si>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</si>
  <si>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</si>
  <si>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</si>
  <si>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</si>
  <si>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</si>
  <si>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</si>
  <si>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</si>
  <si>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</si>
  <si>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</si>
  <si>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</si>
  <si>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</si>
  <si>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</si>
  <si>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</si>
  <si>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</si>
  <si>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</si>
  <si>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</si>
  <si>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</si>
  <si>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</si>
  <si>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</si>
  <si>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</si>
  <si>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</si>
  <si>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</si>
  <si>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</si>
  <si>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</si>
  <si>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</si>
  <si>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</si>
  <si>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</si>
  <si>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</si>
  <si>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</si>
  <si>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</si>
  <si>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</si>
  <si>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</si>
  <si>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</si>
  <si>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</si>
  <si>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</si>
  <si>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</si>
  <si>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</si>
  <si>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</si>
  <si>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</si>
  <si>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</si>
  <si>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</si>
  <si>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</si>
  <si>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</si>
  <si>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</si>
  <si>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</si>
  <si>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</si>
  <si>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</si>
  <si>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</si>
  <si>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</si>
  <si>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</si>
  <si>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</si>
  <si>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</si>
  <si>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</si>
  <si>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</si>
  <si>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</si>
  <si>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</si>
  <si>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</si>
  <si>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</si>
  <si>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</si>
  <si>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</si>
  <si>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</si>
  <si>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</si>
  <si>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</si>
  <si>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</si>
  <si>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</si>
  <si>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</si>
  <si>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</si>
  <si>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</si>
  <si>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</si>
  <si>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</si>
  <si>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</si>
  <si>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</si>
  <si>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</si>
  <si>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</si>
  <si>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</si>
  <si>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</si>
  <si>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</si>
  <si>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</si>
  <si>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</si>
  <si>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</si>
  <si>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</si>
  <si>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</si>
  <si>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</si>
  <si>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</si>
  <si>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</si>
  <si>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</si>
  <si>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</si>
  <si>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</si>
  <si>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</si>
  <si>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</si>
  <si>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</si>
  <si>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</si>
  <si>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</si>
  <si>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</si>
  <si>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</si>
  <si>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</si>
  <si>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</si>
  <si>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</si>
  <si>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</si>
  <si>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</si>
  <si>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</si>
  <si>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</si>
  <si>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</si>
  <si>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</si>
  <si>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</si>
  <si>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</si>
  <si>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</si>
  <si>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</si>
  <si>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</si>
  <si>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</si>
  <si>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</si>
  <si>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</si>
  <si>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</si>
  <si>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</si>
  <si>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</si>
  <si>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</si>
  <si>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</si>
  <si>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</si>
  <si>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</si>
  <si>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</si>
  <si>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</si>
  <si>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</si>
  <si>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</si>
  <si>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</si>
  <si>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</si>
  <si>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</si>
  <si>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</si>
  <si>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</si>
  <si>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</si>
  <si>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</si>
  <si>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</si>
  <si>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</si>
  <si>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</si>
  <si>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</si>
  <si>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</si>
  <si>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</si>
  <si>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</si>
  <si>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</si>
  <si>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</si>
  <si>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</si>
  <si>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</si>
  <si>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</si>
  <si>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</si>
  <si>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</si>
  <si>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</si>
  <si>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</si>
  <si>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</si>
  <si>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</si>
  <si>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</si>
  <si>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</si>
  <si>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</si>
  <si>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</si>
  <si>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</si>
  <si>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</si>
  <si>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</si>
  <si>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</si>
  <si>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</si>
  <si>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</si>
  <si>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</si>
  <si>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</si>
  <si>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</si>
  <si>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</si>
  <si>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</si>
  <si>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</si>
  <si>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</si>
  <si>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</si>
  <si>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</si>
  <si>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</si>
  <si>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</si>
  <si>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</si>
  <si>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</si>
  <si>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</si>
  <si>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</si>
  <si>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</si>
  <si>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</si>
  <si>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</si>
  <si>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</si>
  <si>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</si>
  <si>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</si>
  <si>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</si>
  <si>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</si>
  <si>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</si>
  <si>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</si>
  <si>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</si>
  <si>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</si>
  <si>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</si>
  <si>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</si>
  <si>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</si>
  <si>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</si>
  <si>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</si>
  <si>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</si>
  <si>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</si>
  <si>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</si>
  <si>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</si>
  <si>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</si>
  <si>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</si>
  <si>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</si>
  <si>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</si>
  <si>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</si>
  <si>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</si>
  <si>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</si>
  <si>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</si>
  <si>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</si>
  <si>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</si>
  <si>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</si>
  <si>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</si>
  <si>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</si>
  <si>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</si>
  <si>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</si>
  <si>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</si>
  <si>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</si>
  <si>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</si>
  <si>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</si>
  <si>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</si>
  <si>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</si>
  <si>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</si>
  <si>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</si>
  <si>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</si>
  <si>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</si>
  <si>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</si>
  <si>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</si>
  <si>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</si>
  <si>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</si>
  <si>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</si>
  <si>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</si>
  <si>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</si>
  <si>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</si>
  <si>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</si>
  <si>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</si>
  <si>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</si>
  <si>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</si>
  <si>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</si>
  <si>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</si>
  <si>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</si>
  <si>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</si>
  <si>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</si>
  <si>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</si>
  <si>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</si>
  <si>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</si>
  <si>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</si>
  <si>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</si>
  <si>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</si>
  <si>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</si>
  <si>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</si>
  <si>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</si>
  <si>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</si>
  <si>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</si>
  <si>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</si>
  <si>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</si>
  <si>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</si>
  <si>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</si>
  <si>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</si>
  <si>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</si>
  <si>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</si>
  <si>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</si>
  <si>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</si>
  <si>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</si>
  <si>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</si>
  <si>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</si>
  <si>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</si>
  <si>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</si>
  <si>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</si>
  <si>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</si>
  <si>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</si>
  <si>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</si>
  <si>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</si>
  <si>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</si>
  <si>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</si>
  <si>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</si>
  <si>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</si>
  <si>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</si>
  <si>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</si>
  <si>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</si>
  <si>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</si>
  <si>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</si>
  <si>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</si>
  <si>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</si>
  <si>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</si>
  <si>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</si>
  <si>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</si>
  <si>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</si>
  <si>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</si>
  <si>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</si>
  <si>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</si>
  <si>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</si>
  <si>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</si>
  <si>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</si>
  <si>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</si>
  <si>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</si>
  <si>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</si>
  <si>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</si>
  <si>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</si>
  <si>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</si>
  <si>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</si>
  <si>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</si>
  <si>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</si>
  <si>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</si>
  <si>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</si>
  <si>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</si>
  <si>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</si>
  <si>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</si>
  <si>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</si>
  <si>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</si>
  <si>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</si>
  <si>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</si>
  <si>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</si>
  <si>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</si>
  <si>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</si>
  <si>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</si>
  <si>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</si>
  <si>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</si>
  <si>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</si>
  <si>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</si>
  <si>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</si>
  <si>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</si>
  <si>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</si>
  <si>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</si>
  <si>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</si>
  <si>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</si>
  <si>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</si>
  <si>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</si>
  <si>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</si>
  <si>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</si>
  <si>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</si>
  <si>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</si>
  <si>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</si>
  <si>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</si>
  <si>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</si>
  <si>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</si>
  <si>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</si>
  <si>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</si>
  <si>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</si>
  <si>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</si>
  <si>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</si>
  <si>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</si>
  <si>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</si>
  <si>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</si>
  <si>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</si>
  <si>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</si>
  <si>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</si>
  <si>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</si>
  <si>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</si>
  <si>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</si>
  <si>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</si>
  <si>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</si>
  <si>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</si>
  <si>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</si>
  <si>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</si>
  <si>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</si>
  <si>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</si>
  <si>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</si>
  <si>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</si>
  <si>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</si>
  <si>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</si>
  <si>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</si>
  <si>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</si>
  <si>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</si>
  <si>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</si>
  <si>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</si>
  <si>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</si>
  <si>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</si>
  <si>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</si>
  <si>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</si>
  <si>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</si>
  <si>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</si>
  <si>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</si>
  <si>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</si>
  <si>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</si>
  <si>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</si>
  <si>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</si>
  <si>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</si>
  <si>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</si>
  <si>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</si>
  <si>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</si>
  <si>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</si>
  <si>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</si>
  <si>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</si>
  <si>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</si>
  <si>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</si>
  <si>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</si>
  <si>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</si>
  <si>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</si>
  <si>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</si>
  <si>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</si>
  <si>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</si>
  <si>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</si>
  <si>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</si>
  <si>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</si>
  <si>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</si>
  <si>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</si>
  <si>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</si>
  <si>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</si>
  <si>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</si>
  <si>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</si>
  <si>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</si>
  <si>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</si>
  <si>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</si>
  <si>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</si>
  <si>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</si>
  <si>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</si>
  <si>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</si>
  <si>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</si>
  <si>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</si>
  <si>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</si>
  <si>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</si>
  <si>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</si>
  <si>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</si>
  <si>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</si>
  <si>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</si>
  <si>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</si>
  <si>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</si>
  <si>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</si>
  <si>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</si>
  <si>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</si>
  <si>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</si>
  <si>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</si>
  <si>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</si>
  <si>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</si>
  <si>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</si>
  <si>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</si>
  <si>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</si>
  <si>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</si>
  <si>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</si>
  <si>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</si>
  <si>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</si>
  <si>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</si>
  <si>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</si>
  <si>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</si>
  <si>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</si>
  <si>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</si>
  <si>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</si>
  <si>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</si>
  <si>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</si>
  <si>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</si>
  <si>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</si>
  <si>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</si>
  <si>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</si>
  <si>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</si>
  <si>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</si>
  <si>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</si>
  <si>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</si>
  <si>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</si>
  <si>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</si>
  <si>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</si>
  <si>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</si>
  <si>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</si>
  <si>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</si>
  <si>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</si>
  <si>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</si>
  <si>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</si>
  <si>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</si>
  <si>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</si>
  <si>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</si>
  <si>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</si>
  <si>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</si>
  <si>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</si>
  <si>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</si>
  <si>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</si>
  <si>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</si>
  <si>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</si>
  <si>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</si>
  <si>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</si>
  <si>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</si>
  <si>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</si>
  <si>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</si>
  <si>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</si>
  <si>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</si>
  <si>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</si>
  <si>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</si>
  <si>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</si>
  <si>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</si>
  <si>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</si>
  <si>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</si>
  <si>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</si>
  <si>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</si>
  <si>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</si>
  <si>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</si>
  <si>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</si>
  <si>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</si>
  <si>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</si>
  <si>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</si>
  <si>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</si>
  <si>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</si>
  <si>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</si>
  <si>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</si>
  <si>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</si>
  <si>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</si>
  <si>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</si>
  <si>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</si>
  <si>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</si>
  <si>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</si>
  <si>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</si>
  <si>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</si>
  <si>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</si>
  <si>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</si>
  <si>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</si>
  <si>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</si>
  <si>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</si>
  <si>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</si>
  <si>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</si>
  <si>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</si>
  <si>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</si>
  <si>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</si>
  <si>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</si>
  <si>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</si>
  <si>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</si>
  <si>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</si>
  <si>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</si>
  <si>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</si>
  <si>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</si>
  <si>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</si>
  <si>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</si>
  <si>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</si>
  <si>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</si>
  <si>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</si>
  <si>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</si>
  <si>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</si>
  <si>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</si>
  <si>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</si>
  <si>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</si>
  <si>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</si>
  <si>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</si>
  <si>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</si>
  <si>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</si>
  <si>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</si>
  <si>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</si>
  <si>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</si>
  <si>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</si>
  <si>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</si>
  <si>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</si>
  <si>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</si>
  <si>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</si>
  <si>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</si>
  <si>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</si>
  <si>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</si>
  <si>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</si>
  <si>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</si>
  <si>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</si>
  <si>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</si>
  <si>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</si>
  <si>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</si>
  <si>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</si>
  <si>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</si>
  <si>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</si>
  <si>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</si>
  <si>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</si>
  <si>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</si>
  <si>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</si>
  <si>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</si>
  <si>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</si>
  <si>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</si>
  <si>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</si>
  <si>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</si>
  <si>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</si>
  <si>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</si>
  <si>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</si>
  <si>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</si>
  <si>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</si>
  <si>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</si>
  <si>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</si>
  <si>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</si>
  <si>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</si>
  <si>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</si>
  <si>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</si>
  <si>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</si>
  <si>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</si>
  <si>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</si>
  <si>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</si>
  <si>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</si>
  <si>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</si>
  <si>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</si>
  <si>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</si>
  <si>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</si>
  <si>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</si>
  <si>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</si>
  <si>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</si>
  <si>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</si>
  <si>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</si>
  <si>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</si>
  <si>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</si>
  <si>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</si>
  <si>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</si>
  <si>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</si>
  <si>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</si>
  <si>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</si>
  <si>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</si>
  <si>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</si>
  <si>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</si>
  <si>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</si>
  <si>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</si>
  <si>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</si>
  <si>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</si>
  <si>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</si>
  <si>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</si>
  <si>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</si>
  <si>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</si>
  <si>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</si>
  <si>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</si>
  <si>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</si>
  <si>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</si>
  <si>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</si>
  <si>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</si>
  <si>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</si>
  <si>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</si>
  <si>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</si>
  <si>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</si>
  <si>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</si>
  <si>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</si>
  <si>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</si>
  <si>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</si>
  <si>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</si>
  <si>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</si>
  <si>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</si>
  <si>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</si>
  <si>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</si>
  <si>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</si>
  <si>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</si>
  <si>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</si>
  <si>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</si>
  <si>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</si>
  <si>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</si>
  <si>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</si>
  <si>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</si>
  <si>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</si>
  <si>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</si>
  <si>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TOTAL</t>
  </si>
  <si>
    <t xml:space="preserve">Suma de VALOR </t>
  </si>
  <si>
    <t>CONCEPTO</t>
  </si>
  <si>
    <t>ESTADO</t>
  </si>
  <si>
    <t>Licdo. Eduardo Infante</t>
  </si>
  <si>
    <t>Administrativa- Financiera</t>
  </si>
  <si>
    <t>MONTO SIN ITBIS</t>
  </si>
  <si>
    <t>RETENCION</t>
  </si>
  <si>
    <t>ITBIS</t>
  </si>
  <si>
    <t>TOTAL A PAGAR</t>
  </si>
  <si>
    <t>Licdo. Francisco  Abreu Santos</t>
  </si>
  <si>
    <t>Licdo. Hector Almanzar</t>
  </si>
  <si>
    <t>Facturas pagadas al 31/08/2022</t>
  </si>
  <si>
    <t>CAPELLAN DENTAL</t>
  </si>
  <si>
    <t>PAGADA</t>
  </si>
  <si>
    <t>SANTO DOMINGO MOTORS</t>
  </si>
  <si>
    <t>REPUESTOS DE JESUS</t>
  </si>
  <si>
    <t>CENTRO AUTOMOTRIZ REMESA</t>
  </si>
  <si>
    <t>INSUPLAYSER</t>
  </si>
  <si>
    <t>RALANSA</t>
  </si>
  <si>
    <t>INDUSTRIA NACIONAL DE ETIQUETAS</t>
  </si>
  <si>
    <t>MORAMI</t>
  </si>
  <si>
    <t>QUIMICOS MULTIPLES LESLIE</t>
  </si>
  <si>
    <t>MESSI SRL</t>
  </si>
  <si>
    <t>LAPE DOMINICANA</t>
  </si>
  <si>
    <t>DEMEERO CONSTRUCTORA</t>
  </si>
  <si>
    <t>DIPUGLIA PC UOTLET WSTORE</t>
  </si>
  <si>
    <t>SUNIX PETROLEUM, SRL</t>
  </si>
  <si>
    <t>BIO NOVA SRL</t>
  </si>
  <si>
    <t>PAGO FCT B15000081768  POR COMPRA DE COMBUSTIBLE VEHICULOS SRSM</t>
  </si>
  <si>
    <t>PROGASTABLE SRL</t>
  </si>
  <si>
    <t>PAGO FACT B1500009447, FRASCOS DE BASILOCOPIA</t>
  </si>
  <si>
    <t>PAGO FACT B1500000312, INSUMOS DE OFICINA</t>
  </si>
  <si>
    <t>SI SUPLIDORES INSTITUCIONALES</t>
  </si>
  <si>
    <t>PAGO FACT B1500000206, MATERIALES DE OFICINA</t>
  </si>
  <si>
    <t>SUPLIGENSA</t>
  </si>
  <si>
    <t>PAGO FACT B1500000531, CAJAS DE EMPAQUES PARA ALMACEN DE MEDICAMENTOS</t>
  </si>
  <si>
    <t>INVERSIONES YANG SRL</t>
  </si>
  <si>
    <t>PAGO FACT B1500000517, COMPRA PALETAS PLASTICAS PARA USO ALMACEN</t>
  </si>
  <si>
    <t>PAGO FACT B1500000715, COMPRA EQUIPOS ODONTOLOGICOS</t>
  </si>
  <si>
    <t>MONTE VEHICULOS</t>
  </si>
  <si>
    <t>MANTENIMIENTO MOTORES</t>
  </si>
  <si>
    <t>PAGO FACT 139 , EQUIPOS ODONTOLOGICOS</t>
  </si>
  <si>
    <t>COMPRA IMPRESORA</t>
  </si>
  <si>
    <t>B1500000531</t>
  </si>
  <si>
    <t>B1500000206</t>
  </si>
  <si>
    <t>B1500000312</t>
  </si>
  <si>
    <t>B1500009447</t>
  </si>
  <si>
    <t>B1500001149</t>
  </si>
  <si>
    <t>CANDADOS MOTORES , FACTS DEL 9/9/22 Y 01/06/22</t>
  </si>
  <si>
    <t>01/06/22/ 09/09/22</t>
  </si>
  <si>
    <t>B1500001995 / B1500002032</t>
  </si>
  <si>
    <t>B1500001999/1909/1977/1985/1981/1978/2084/2079/2085/2057</t>
  </si>
  <si>
    <t>B1500021169/1282/1363/1774/2149/1771/1773/2153/</t>
  </si>
  <si>
    <t>PALETAS PLASTICAS PARA USO EN EL ALMACEN DEL SRSM</t>
  </si>
  <si>
    <t>B1500001300</t>
  </si>
  <si>
    <t>COMPRA EQUIPOS MEDICOS PARA USO DE LOS CPNA Y CENTROS DIAGNOSTICOS PERTENECIENTES AL SRSM</t>
  </si>
  <si>
    <t>EQUIPOS DE LABORATORIOS PARA CPNA Y CENTROS DE DIAGNOSTICOS</t>
  </si>
  <si>
    <t>COMPRA DE CAFÉ PARA CONSUMO DE LAS OFICINAS ADM DE ESTE SRSM</t>
  </si>
  <si>
    <t xml:space="preserve">MANTENIMIEBTOS Y REPARACION  VEHICULOS  DEL SRSM </t>
  </si>
  <si>
    <t>B1500001533 / B1500001540</t>
  </si>
  <si>
    <t>TELSERDOM SRL</t>
  </si>
  <si>
    <t>COMPRA DE 4 RADIOS PORTATILES DE COMUNICACIONES PARA EL PERSONAL DE SEGURIDAD DEL SRSM</t>
  </si>
  <si>
    <t>COMPRA TELEVISION  SAMSUNG 43 PULGADAS PARA USO DEL SRSM</t>
  </si>
  <si>
    <t>B1500000524</t>
  </si>
  <si>
    <t>COMPRA LLAVINES PARA USO DE LOS CPNA Y CENTRO DIAGNOSTICOS DEL SRSM</t>
  </si>
  <si>
    <t>B1500000078</t>
  </si>
  <si>
    <t>B1500001914</t>
  </si>
  <si>
    <t>MATERIALES PLOMERIA PARA MANTENIMIENTO Y REPARCION DE CPNA Y CENTRO DIAGNOSTICOS DEL SRSM</t>
  </si>
  <si>
    <t>PAPELERIA DE OFICINA PARA USO DE LOS CPNA Y CENTROS D DE SRSM</t>
  </si>
  <si>
    <t>B1500000135</t>
  </si>
  <si>
    <t>B1500081768</t>
  </si>
  <si>
    <t>B15000000517</t>
  </si>
  <si>
    <t>B15000000005</t>
  </si>
  <si>
    <t>B15000000148</t>
  </si>
  <si>
    <t>B15000000755</t>
  </si>
  <si>
    <t xml:space="preserve"> </t>
  </si>
  <si>
    <t>FECHA PAGO</t>
  </si>
  <si>
    <t>N0 PAGO</t>
  </si>
  <si>
    <t>FUENTE DE FINANCIAMIENTO</t>
  </si>
  <si>
    <t>VS</t>
  </si>
  <si>
    <t xml:space="preserve">SUMA DE VALOR </t>
  </si>
  <si>
    <t>FLORISTERIA ZUNIFLOR</t>
  </si>
  <si>
    <t>LAVANDERIA ALAWYS CLEAN</t>
  </si>
  <si>
    <t>ROCE DENTAL</t>
  </si>
  <si>
    <t>COMPAÑÍA DOMINICANA DE TELEFONO</t>
  </si>
  <si>
    <t>AYUNTAMIENTO DEL D.N.</t>
  </si>
  <si>
    <t>ALTICE</t>
  </si>
  <si>
    <t>P &amp; D RECYCLING</t>
  </si>
  <si>
    <t>JOSE LUIS HERNANDEZ</t>
  </si>
  <si>
    <t xml:space="preserve">COMPRA CORONAS FUENBRES MUERTE MADRE DEL DIRECTOR </t>
  </si>
  <si>
    <t>COMPRA MATERIAL GASTABLE DE HIGIENE</t>
  </si>
  <si>
    <t>COMPRA DE MATERIAL GASTABLE DE ODONTOLOGIA</t>
  </si>
  <si>
    <t>PAGO DATA CLOUD MES DE ENERO 2023</t>
  </si>
  <si>
    <t>PAGO RECOLECCION DE RESIDUOS</t>
  </si>
  <si>
    <t>PAGO CONSUMO AGUA ENERO 2023</t>
  </si>
  <si>
    <t>PAGO SERVICIO AGUA ENERO 2023</t>
  </si>
  <si>
    <t>PAGO INTERNET PLUS MES DE ENERO 2023</t>
  </si>
  <si>
    <t>PAGO INTERNET BASICO ENERO 2023</t>
  </si>
  <si>
    <t>PAGO CENTRAL TELEFONICA ENERO 2023</t>
  </si>
  <si>
    <t>PAGO RETIRO DESECHOS BIOQUIMICOS</t>
  </si>
  <si>
    <t xml:space="preserve">PAGO REPARACION DE EQUIPOS </t>
  </si>
  <si>
    <t>PAGO FLOTAS MES DE ENERO 2023</t>
  </si>
  <si>
    <t>FACTURA 11370</t>
  </si>
  <si>
    <t>FACTURA 20</t>
  </si>
  <si>
    <t>FACTURA 25915</t>
  </si>
  <si>
    <t>FACTURA 2737</t>
  </si>
  <si>
    <t>FACTURA 32709417</t>
  </si>
  <si>
    <t>FACTURA 5034873</t>
  </si>
  <si>
    <t>FACTURA 5034909</t>
  </si>
  <si>
    <t>FACTURA 47764</t>
  </si>
  <si>
    <t>FACTURA 39096</t>
  </si>
  <si>
    <t>FACTURA 38231</t>
  </si>
  <si>
    <t>FACTURA 166</t>
  </si>
  <si>
    <t>FACTURAS 115-116</t>
  </si>
  <si>
    <t>CK 010441</t>
  </si>
  <si>
    <t>FACTURA 95500</t>
  </si>
  <si>
    <t>Licda. Eileen Cisnero</t>
  </si>
  <si>
    <t>Contadora</t>
  </si>
  <si>
    <t>Licdo. Migdalia vasquez</t>
  </si>
  <si>
    <t>Facturas pagadas al 31/1/2023</t>
  </si>
  <si>
    <t>NO. PROCESO</t>
  </si>
  <si>
    <t>HOSPITAL MATERNO DRA. EVANGELINA RODRIGUEZ</t>
  </si>
  <si>
    <t>ZUNIFLOR</t>
  </si>
  <si>
    <t>JOSE DE OLEO</t>
  </si>
  <si>
    <t>AYUNTAMIENTO DN</t>
  </si>
  <si>
    <t>COMPRA DE CORONA FUNEBRE</t>
  </si>
  <si>
    <t>PAGO REPARACION BOMBA DE AGUA</t>
  </si>
  <si>
    <t>PAGO FLOTAS MES DE FEBRERO 2023</t>
  </si>
  <si>
    <t>PAGO CENTRAL MES DE FEBRERO 2023</t>
  </si>
  <si>
    <t>PAGO AGUA CONSUMO MES FEBRERO 2023</t>
  </si>
  <si>
    <t>PAGO SERV. DATA CLOUD FEBRERO 2023</t>
  </si>
  <si>
    <t>PAGO INTERNET MES FEBRERO 2023</t>
  </si>
  <si>
    <t>PAGO RECOGIDA DE BASURA FEBRERO 2023</t>
  </si>
  <si>
    <t>PAGO AGUA  MES FEBRERO 2023</t>
  </si>
  <si>
    <t>FACT. 11402</t>
  </si>
  <si>
    <t>FACTURA 128</t>
  </si>
  <si>
    <t>FACT. 99149</t>
  </si>
  <si>
    <t>FACT 76544</t>
  </si>
  <si>
    <t>FACT. 5265491</t>
  </si>
  <si>
    <t>FACT. 1186</t>
  </si>
  <si>
    <t>FACTURA 2780</t>
  </si>
  <si>
    <t>FACT. 85945</t>
  </si>
  <si>
    <t>FACT. 77395</t>
  </si>
  <si>
    <t>FACT. 32860160</t>
  </si>
  <si>
    <t>FACT. 5265526</t>
  </si>
  <si>
    <t>PAGO REALIZADO</t>
  </si>
  <si>
    <t>Facturas pagadas al 28/2/2023</t>
  </si>
  <si>
    <t>Facturas pagadas al 31/3/2023</t>
  </si>
  <si>
    <t>GRUPO ORTMONT SRL</t>
  </si>
  <si>
    <t>VITSY DIGITAL</t>
  </si>
  <si>
    <t>LEGAL NOTE SRL</t>
  </si>
  <si>
    <t>Contadora Interina</t>
  </si>
  <si>
    <t>PAGO ALIMENTACION ENERO Y FEBRERO</t>
  </si>
  <si>
    <t>COMPRA DE IMPRESORAS</t>
  </si>
  <si>
    <t>PAGO SERVICIO DE ALIMENTACION MES DE MARZO</t>
  </si>
  <si>
    <t>SERVICIO DE NOTARIO PARA LEGALIZACION DE PROCESOS DE COMPRA</t>
  </si>
  <si>
    <t>FACT. 46782</t>
  </si>
  <si>
    <t>FACTURAS 73-80</t>
  </si>
  <si>
    <t>FACT. 155</t>
  </si>
  <si>
    <t>FACT. 81</t>
  </si>
  <si>
    <t>FACT 157</t>
  </si>
  <si>
    <t>Licdo. Migdalia Vasquez</t>
  </si>
  <si>
    <t>Facturas pagadas al 30/4/2023</t>
  </si>
  <si>
    <t>CEREMO</t>
  </si>
  <si>
    <t>MAROCTAC</t>
  </si>
  <si>
    <t>J DIEGUEZ</t>
  </si>
  <si>
    <t>MV MEDICAL LAB</t>
  </si>
  <si>
    <t>BIO NUCLEAR</t>
  </si>
  <si>
    <t>BIO NOVA</t>
  </si>
  <si>
    <t>JEAN CARLOS BASULTO</t>
  </si>
  <si>
    <t>BIO WIN</t>
  </si>
  <si>
    <t>EPP</t>
  </si>
  <si>
    <t>LEROMED</t>
  </si>
  <si>
    <t>OGYM</t>
  </si>
  <si>
    <t>GRUMMAN INVESTMENT</t>
  </si>
  <si>
    <t>GRUPO ORTMONT</t>
  </si>
  <si>
    <t>PAGO COMPRA MATERIAL MEDICO GASTABLE</t>
  </si>
  <si>
    <t>MATERIAL GASTABLE DE ODONTOLOGIA</t>
  </si>
  <si>
    <t>COMPRA DE GASOIL PARA LA PLANTA ELECTRICA</t>
  </si>
  <si>
    <t>PAGO COMPRA MATERIAL GASTABLE DE OFICINA</t>
  </si>
  <si>
    <t>COMPRA DE MEDICAMENTOS</t>
  </si>
  <si>
    <t>COMPRA DE TONER PARA IMPRESORAS</t>
  </si>
  <si>
    <t>MATERIAL GASTABLE DE LABORATORIO</t>
  </si>
  <si>
    <t>COMPRA REACTIVOS DE LABORATORIO</t>
  </si>
  <si>
    <t>PAGO FLOTAS MES DE MARZO</t>
  </si>
  <si>
    <t>PAGO CENTRAL MES DE MARZO</t>
  </si>
  <si>
    <t>PAGO CONSUMO DE AGUA MES DE MARZO</t>
  </si>
  <si>
    <t>PAGO RECOLECCION DE DESECHOS SOLIDOS MES MARZO</t>
  </si>
  <si>
    <t xml:space="preserve">PAGO SERVICIOS DE DATA CLOUD MES DE MARZO </t>
  </si>
  <si>
    <t>PAGO INTERNET PREMIUM MES MARZO</t>
  </si>
  <si>
    <t>PAGO INTERNET BASICO MES MARZO</t>
  </si>
  <si>
    <t>PAGO SERV. DE AGUA MES DE MARZO</t>
  </si>
  <si>
    <t>PAGO SERV. DE AGUA MES DE ABRIL</t>
  </si>
  <si>
    <t>PAGO CONSUMO DE AGUA MES DE ABRIL</t>
  </si>
  <si>
    <t>COMPRA REACTIVO SANGRE DE CARNERO</t>
  </si>
  <si>
    <t>PAGO COMPRA DE MATERIAL MEDICO GASTABLE</t>
  </si>
  <si>
    <t>COMPRA DE TELAS</t>
  </si>
  <si>
    <t>PAGO COMPRA DE OXIGENO</t>
  </si>
  <si>
    <t>PAGO SERVICIOS DE DATA CLOUD MES DE ABRIL</t>
  </si>
  <si>
    <t>PAGO COMPRA DE MATERIALES DE LIMPIEZA</t>
  </si>
  <si>
    <t>ALIMENTACION MES DE ABRIL</t>
  </si>
  <si>
    <t>FACT. 510</t>
  </si>
  <si>
    <t>FACT. 670</t>
  </si>
  <si>
    <t>FACT. 31</t>
  </si>
  <si>
    <t>FACT. 160</t>
  </si>
  <si>
    <t>FACT. 504</t>
  </si>
  <si>
    <t>FACT. 158</t>
  </si>
  <si>
    <t>FACT. 569</t>
  </si>
  <si>
    <t>FACT. 441205</t>
  </si>
  <si>
    <t>FACT. 37979</t>
  </si>
  <si>
    <t>FACT 302847</t>
  </si>
  <si>
    <t>FACT. 14052</t>
  </si>
  <si>
    <t>FACT. 5496355</t>
  </si>
  <si>
    <t>FACT. 6981</t>
  </si>
  <si>
    <t>FACT. 33037133</t>
  </si>
  <si>
    <t>FACT. 5350</t>
  </si>
  <si>
    <t>FACT. 82347</t>
  </si>
  <si>
    <t>FACT. 14886</t>
  </si>
  <si>
    <t>FACT. 5496390</t>
  </si>
  <si>
    <t>FACT. 5727310</t>
  </si>
  <si>
    <t>FACT. 5727275</t>
  </si>
  <si>
    <t>FACT. 1787</t>
  </si>
  <si>
    <t>FACT. 570</t>
  </si>
  <si>
    <t>FACT. 65</t>
  </si>
  <si>
    <t>FACT. 10317</t>
  </si>
  <si>
    <t>FACT.  62193</t>
  </si>
  <si>
    <t>FACT. 7923</t>
  </si>
  <si>
    <t>FACT. 128</t>
  </si>
  <si>
    <t>FACT</t>
  </si>
  <si>
    <t>FACT. 86</t>
  </si>
  <si>
    <t>FR</t>
  </si>
  <si>
    <t>Facturas pagadas al 31/5/2023</t>
  </si>
  <si>
    <t>C. MONTILLA PUBLICIDAD S.R.L.</t>
  </si>
  <si>
    <t>TRANSPORTE ROSARIO</t>
  </si>
  <si>
    <t>APOCARMEC GROUP SRL</t>
  </si>
  <si>
    <t>COMPRA DE TALONARIOS</t>
  </si>
  <si>
    <t xml:space="preserve">REPARACION Y MANTENIMIENTO </t>
  </si>
  <si>
    <t>SERVICIO DE TRANPORTE</t>
  </si>
  <si>
    <t>PAGO RECOLECCION DE DESECHOS SOLIDOS MES ABRIL Y MAYO</t>
  </si>
  <si>
    <t>PAGO CONSUMO DE AGUA MES DE MAYO</t>
  </si>
  <si>
    <t>PAGO SERV. DE AGUA MES DE MAYO</t>
  </si>
  <si>
    <t>PAGO INTERNET PREMIUM MES MAYO</t>
  </si>
  <si>
    <t>PAGO INTERNET BASICO MES MAYO</t>
  </si>
  <si>
    <t>PAGO SERVICIOS DE ALIMENTACION DEL 29/4 AL 15/5</t>
  </si>
  <si>
    <t>PAGO SERVICIOS DE DATA CLOUD MES DE MAYO</t>
  </si>
  <si>
    <t>SERV. DE MANT. Y REPARACION EQUIPOS MEDICOS</t>
  </si>
  <si>
    <t>PAGOS FLOTAS MES ABRIL-MAYO 2023</t>
  </si>
  <si>
    <t>MANTENIMIENTO DE ASCENSORES 1 Y 2 DEL MES DE MAYO 2023</t>
  </si>
  <si>
    <t>PAGO ALIMENTACION MES DE MAYO DEL 15 AL 31</t>
  </si>
  <si>
    <t>B01500000050</t>
  </si>
  <si>
    <t>B1500000116</t>
  </si>
  <si>
    <t xml:space="preserve"> B1500000004</t>
  </si>
  <si>
    <t>B1500041603/B1500042353</t>
  </si>
  <si>
    <t>B1500117483</t>
  </si>
  <si>
    <t>B1500117467</t>
  </si>
  <si>
    <t>B1500049945</t>
  </si>
  <si>
    <t>B1500050700</t>
  </si>
  <si>
    <t>B1500050705</t>
  </si>
  <si>
    <t>B1500050720</t>
  </si>
  <si>
    <t>B1500000177</t>
  </si>
  <si>
    <t>FACT 10492</t>
  </si>
  <si>
    <t>B1500050768</t>
  </si>
  <si>
    <t>B1500000178</t>
  </si>
  <si>
    <t>Facturas pagadas al 30/6/2023</t>
  </si>
  <si>
    <t>B01500000129</t>
  </si>
  <si>
    <t xml:space="preserve">JOSE ENRIQUE DE OLEO AMADOR </t>
  </si>
  <si>
    <t>B01500000130</t>
  </si>
  <si>
    <t>B1500000134</t>
  </si>
  <si>
    <t>B1500000132</t>
  </si>
  <si>
    <t>GRUMMAN INVERSIONES EIRL</t>
  </si>
  <si>
    <t>MV MEDICAL LAB SRL</t>
  </si>
  <si>
    <t>ALTICE DOMINICANA</t>
  </si>
  <si>
    <t>CEREMO, SRL</t>
  </si>
  <si>
    <t>GRUPO ORTMONT, SRL</t>
  </si>
  <si>
    <t>BIO-WIN, S.R.L.</t>
  </si>
  <si>
    <t>COMPAÑÍA DOMINICANA DE TELEFONOS, S.A.</t>
  </si>
  <si>
    <t>B1500051621</t>
  </si>
  <si>
    <t>B1500000119</t>
  </si>
  <si>
    <t>B1500119056</t>
  </si>
  <si>
    <t>B1500000339</t>
  </si>
  <si>
    <t>B1500000183</t>
  </si>
  <si>
    <t>B1500001874</t>
  </si>
  <si>
    <t>E450000013053</t>
  </si>
  <si>
    <t>B1500119040</t>
  </si>
  <si>
    <t>PAGO DE FACTURA NO. 129</t>
  </si>
  <si>
    <t>PAGO DE FACTURA DE REACTIVOS PARA LAB.</t>
  </si>
  <si>
    <t>PAGO DE SERVICIOS DE FLOTA DEL MES DE JUNIO</t>
  </si>
  <si>
    <t>PAGO DE FACTURA NO. 003 MES DE JUNIO</t>
  </si>
  <si>
    <t>PAGO DE FACTURA NO.119 MES DE JUNIO</t>
  </si>
  <si>
    <t>PAGO DE FACTURA NO. 6192567 MES DE JUNIO</t>
  </si>
  <si>
    <t>PAGO DE FACTURA NO. 528</t>
  </si>
  <si>
    <t>PAGO DE FACTURA NO. 94 DEL MES DE JUNIO</t>
  </si>
  <si>
    <t>PAGO DE FACTURA NO. 1874</t>
  </si>
  <si>
    <t xml:space="preserve">PAGO DE SERVICIOS DE DATA CLAUD </t>
  </si>
  <si>
    <t>PAGO DE SERV. DE MATENIMIENTO SISTEMA ELECTRICO Y REFRIGERACION MES ABRIL</t>
  </si>
  <si>
    <t>PAGO DE SERV. DE MATENIMIENTO SISTEMA ELECTRICO Y REFRIGERACION MES MAYO</t>
  </si>
  <si>
    <t>PAGO DE FACTURA 136 POR SERVICIO Y MANTEMIENTO DEL SISTEMA ELECTRICO Y REFIGERACION</t>
  </si>
  <si>
    <t>PAGO DE FACTURA 134 POR COMPRA DE MATERIALES PARA EL DEPTO. DE MANTENIMIENTO</t>
  </si>
  <si>
    <t>PAGO DE FACTURA 41 POR SERVICIOS DE TRANSPORTE DE MEDICAMENTOS</t>
  </si>
  <si>
    <t>PAGO DE FACTURA 133 POR COMPRA DE MATERIALES PARA EL DEPTO. DE MANTENIMIENTO</t>
  </si>
  <si>
    <t>PAGO DE FACTURA 132 POR SERVICIO DE REPARACION DE BOMBA DE AGUA</t>
  </si>
  <si>
    <t>PAGO DE FACTURA 135 POR SERVICIOS Y PROTECCION TERMICA ODONTOLOGICA</t>
  </si>
  <si>
    <t>B1500000136</t>
  </si>
  <si>
    <t>PAGO RECOLECCION DE DESECHOS SOLIDOS MES JUNIO</t>
  </si>
  <si>
    <t>B1500043047</t>
  </si>
  <si>
    <t>PAGO DE FACTURA MES DE JUNIO</t>
  </si>
  <si>
    <t>NO. PAGO</t>
  </si>
  <si>
    <t>Facturas pagadas al 30/7/2023</t>
  </si>
  <si>
    <t>ALTICE DOMINICANA, S.A</t>
  </si>
  <si>
    <t>COMPANIA DOMINICANA</t>
  </si>
  <si>
    <t>ALCALDIA DEL DISTRITO NACIONAL</t>
  </si>
  <si>
    <t>SUMINISTROS SOFVIC</t>
  </si>
  <si>
    <t>MXO DOMINICANA</t>
  </si>
  <si>
    <t>APOCARMEC GRUOP SRL</t>
  </si>
  <si>
    <t>PAGO POR SERVICIOS DE FLOTAS MES JULIO</t>
  </si>
  <si>
    <t>PAGO DE FACTURA POR SERVICIO DE CENTRAL TELEFONICA MES JULIO</t>
  </si>
  <si>
    <t>PAGO DE FACTURA 6423578 CONCUMO DE AGUA</t>
  </si>
  <si>
    <t>PAGO DE SERVICIO DE DATA SLOUD</t>
  </si>
  <si>
    <t>PAGO DE INTERNET DEL MES DE JULIO</t>
  </si>
  <si>
    <t>PAGO DE FACTURA 28 POR SERVICIO DE DATA CLOUD</t>
  </si>
  <si>
    <t>PAGO DE FACTURA 33660289  RECOGIDA DE BASURA</t>
  </si>
  <si>
    <t xml:space="preserve">PAGO DE FACTURA 6423579 POR SERVICIO DE CONSUMO DE AGUA </t>
  </si>
  <si>
    <t>PAGO DE FACTURA 1046 POR MATERIALES GASTABLES</t>
  </si>
  <si>
    <t>PAGO DE FACTURA 01 POR MATERIALES ODONTOLOGICOS</t>
  </si>
  <si>
    <t xml:space="preserve">PAGO DE FACTURA 005 POR SERVICIO DE MATENIMIENTO Y REPARACIONES </t>
  </si>
  <si>
    <t>PAGO DE FACTURA 94 POR SERVICIO DE ALIMENTACION</t>
  </si>
  <si>
    <t>PAGO DE FACTURA 120</t>
  </si>
  <si>
    <t xml:space="preserve">PAGO DE FACTURA 632 </t>
  </si>
  <si>
    <t>B1500052495</t>
  </si>
  <si>
    <t>B1500052414</t>
  </si>
  <si>
    <t>B1500121390</t>
  </si>
  <si>
    <t>B1500052434</t>
  </si>
  <si>
    <t>B1500052419</t>
  </si>
  <si>
    <t>E450000015621</t>
  </si>
  <si>
    <t>B1500043806</t>
  </si>
  <si>
    <t>B1500121374</t>
  </si>
  <si>
    <t>B1500000120</t>
  </si>
  <si>
    <t>B1500000185</t>
  </si>
  <si>
    <t>MOGINO DE LA CRUZ</t>
  </si>
  <si>
    <t xml:space="preserve">ROMA VALLEJO </t>
  </si>
  <si>
    <t>PAGO DE CORONA DE FLORES</t>
  </si>
  <si>
    <t>PAGO DE SERVICIO DE TRANSPORTE MES JULIO</t>
  </si>
  <si>
    <t>PAGO DE REGENCIA DE DROGAS CONTROLADAS</t>
  </si>
  <si>
    <t>PAGO DE FACTURA NO. 0-042</t>
  </si>
  <si>
    <t>PAGO DE SERVICIO MANTENIMIENTO DE FACTURA 0138</t>
  </si>
  <si>
    <t>B1500002712</t>
  </si>
  <si>
    <t>B1500002719</t>
  </si>
  <si>
    <t>DOCUMENTOS</t>
  </si>
  <si>
    <t>B1500000138</t>
  </si>
  <si>
    <t>Facturas pagadas al 31/8/2023</t>
  </si>
  <si>
    <t>COMPAÑÍA DOMINICANA DE TELEFONOS</t>
  </si>
  <si>
    <t>PAGO DE SERV. DE CLARO CLOUD</t>
  </si>
  <si>
    <t>E450000018186</t>
  </si>
  <si>
    <t>18/0/2023</t>
  </si>
  <si>
    <t>ROMA VALLEJO</t>
  </si>
  <si>
    <t>JOSE ENRIQUE DE OLEO</t>
  </si>
  <si>
    <t>PAGO DE SERVICIO DE TRANSPORTE</t>
  </si>
  <si>
    <t xml:space="preserve"> PAGO REGIA POR DROGAS CONTROLADAS</t>
  </si>
  <si>
    <t>PAGO DE SERV. DE MANTENIMIENTO, FACTURA 139</t>
  </si>
  <si>
    <t>PAGO DE SERV, DE TRANSPORTE , FACTURA 43</t>
  </si>
  <si>
    <t xml:space="preserve">DOCUMENTOS </t>
  </si>
  <si>
    <t>B1500000007</t>
  </si>
  <si>
    <t xml:space="preserve"> PAGO REGENCIA POR MEDICAMENTOS CONTROLADAS</t>
  </si>
  <si>
    <t xml:space="preserve">COMPRA DE CORONA DE FLORES </t>
  </si>
  <si>
    <t>B15000002829</t>
  </si>
  <si>
    <t>JOSE ENRIQUE DE OLEO AMADOR</t>
  </si>
  <si>
    <t>SERVICIOS Y MANTENIMIENTOS</t>
  </si>
  <si>
    <t>B15000000008</t>
  </si>
  <si>
    <t>B15000000140</t>
  </si>
  <si>
    <t>SERVICIOS DE TRASPORTE DE MEDICAMENTOS</t>
  </si>
  <si>
    <t>Rosalinda Beltrè</t>
  </si>
  <si>
    <t>Encargada de Contabilidad</t>
  </si>
  <si>
    <t>Facturas pagadas al 31/10/2023</t>
  </si>
  <si>
    <t>Facturas pagadas al 30/9/2023</t>
  </si>
  <si>
    <t>FLORISTERIA ZUNIFLOR SRL</t>
  </si>
  <si>
    <t xml:space="preserve">COMPRA DE CORONAS DE FLORES </t>
  </si>
  <si>
    <t>B1500002767</t>
  </si>
  <si>
    <t>Licda. Rosalinda Beltrè</t>
  </si>
  <si>
    <t xml:space="preserve"> PAGO REGENCIA DE MEDICAMENTOS  CONTROLADOS </t>
  </si>
  <si>
    <t>Facturas pagadas al 30/11/2023</t>
  </si>
  <si>
    <t>B1500002852</t>
  </si>
  <si>
    <t>E450000020748</t>
  </si>
  <si>
    <t>SERVICIOS DE DATAD FACTURA NO.30 SEPTIEMBRE</t>
  </si>
  <si>
    <t>SERVICIOS DE DATAD FACTURA NO.31 OCTUBRE</t>
  </si>
  <si>
    <t>E450000023310</t>
  </si>
  <si>
    <t>SERVICIOS DE DATAD FACTURA NO.32 NOVIEMBRE</t>
  </si>
  <si>
    <t>E450000025871</t>
  </si>
  <si>
    <t>B1500045983</t>
  </si>
  <si>
    <t>PAGO DE FACTURA RECOGIDA DE BASURA DE OCTUBRE</t>
  </si>
  <si>
    <t>ALCARDIA DEL DISTRITO NACIONAL</t>
  </si>
  <si>
    <t>ALTICE DOMINICANA, S,A.</t>
  </si>
  <si>
    <t>PAGO POR SERVICIOS DE CENTRAL TELEFONICA DEL MES DE SEPTIEMBRE.</t>
  </si>
  <si>
    <t>E450000000032</t>
  </si>
  <si>
    <t>PAGO DE FACTURA POR SERVICIOS DE FLOTA MES DE SEPTIEMBRE</t>
  </si>
  <si>
    <t>B1500054882</t>
  </si>
  <si>
    <t>PAGO DE FACTURA POR SERVICIOS DE CENTRAL TELEFONICA  MES DE OCTUBRE</t>
  </si>
  <si>
    <t>E450000000209</t>
  </si>
  <si>
    <t>PAGO DE SERVICIO DE DATA SLOUD DE OCTUBRE</t>
  </si>
  <si>
    <t>B1500054902</t>
  </si>
  <si>
    <t>PAGO DE SERVICIOS DE INTERNET MES DE OCTUBRE</t>
  </si>
  <si>
    <t>B1500054887</t>
  </si>
  <si>
    <t>PAGO DE FACTURA POR SERVICIO DE ALIMENTACION MES DE OCTUBRE</t>
  </si>
  <si>
    <t>JESE LUIS HERNANDEZ</t>
  </si>
  <si>
    <t>PAGO DE FACTURA 126 DEL MES DE OCTUBRE POR MANTENIMIENTO.</t>
  </si>
  <si>
    <t>PAGO DE FACTURA 013 POR SERVICIO DE MANTENIMIENTO Y REPARACION</t>
  </si>
  <si>
    <t>ALCALDIA DEL DISTRITO NACIONAL.</t>
  </si>
  <si>
    <t xml:space="preserve">PAGO DE FACTURA RECOGIDA DE BASURA </t>
  </si>
  <si>
    <t>B1500045299</t>
  </si>
  <si>
    <t>CASSD</t>
  </si>
  <si>
    <t>B1500126024</t>
  </si>
  <si>
    <t>PAGO DE FACTURA 6886016</t>
  </si>
  <si>
    <t>PAGO DE FACTURA 6886015 SERVICIO DE CONSUMO DE AGUA.</t>
  </si>
  <si>
    <t>B1500126040</t>
  </si>
  <si>
    <t>22/1092023</t>
  </si>
  <si>
    <t>PAGO POR SERVICIOS DE INTERNET  MES DE SEPTIEMBRE.</t>
  </si>
  <si>
    <t>B1500054203</t>
  </si>
  <si>
    <t>PAGO DE FACTURA POR SERVICIO DE CENTRAL TELEFONICA MES SEPTIEMBRE.</t>
  </si>
  <si>
    <t>B1500054198</t>
  </si>
  <si>
    <t>PAGO SERVICIO DE DATA SLOUD MES DE SEPTIEMBRE.</t>
  </si>
  <si>
    <t>B1500054218</t>
  </si>
  <si>
    <t>VITSYS DIGITAL DEVELOPMENT SYSTEM,SRL</t>
  </si>
  <si>
    <t>PAGO POR COMPRA DE MATERIALES GASTABLE DE OFICINA</t>
  </si>
  <si>
    <t>PAGO POR SER. DE MATENIMIENTO Y REPARACIONES DE SEPTIEMBRE.</t>
  </si>
  <si>
    <t>PAGO DE FACTURA POR SERVICIO DE ALIMENTACION MES DE SEPTIEMBRE.</t>
  </si>
  <si>
    <t>PAGO DE FACTURA 124 DEL MES DE SEPTIEMBRE POR MATENIMIENTO.</t>
  </si>
  <si>
    <t>PAGO DE CONSUMO DE AGUA</t>
  </si>
  <si>
    <t>B0100912361</t>
  </si>
  <si>
    <t>B1500123713</t>
  </si>
  <si>
    <t>PAGO DE FACTURA POR SERVICIO DE CONSUMO DE AGUA.</t>
  </si>
  <si>
    <t>B1500123697</t>
  </si>
  <si>
    <t>B1500044581</t>
  </si>
  <si>
    <t>PAGO DE SERVICIO DE DATA MES AGOSTO</t>
  </si>
  <si>
    <t>B1500053320</t>
  </si>
  <si>
    <t>PAGO DE FACTURA POR SERVICIO DE CANTRAL TELEFONICA MES DE AGOSTO.</t>
  </si>
  <si>
    <t>B1500053300</t>
  </si>
  <si>
    <t>PAGO DE SERVICIO DE FLOTAS  MES AGOSTO</t>
  </si>
  <si>
    <t>B1500053375</t>
  </si>
  <si>
    <t>PAGO DE INTERNERT DEL MES DE AGOSTO</t>
  </si>
  <si>
    <t>B1500053605</t>
  </si>
  <si>
    <t>PAGO DE FACTURA 007 POR SERVICIO DE MANTENIMIENTO Y REPARACIONES</t>
  </si>
  <si>
    <t>PAGO DE FACTURA POR SERVICIO DE ALIMENTACION MES DE AGOSTO.</t>
  </si>
  <si>
    <t>B1500000229</t>
  </si>
  <si>
    <t>PAGO DE FACTURA 123 POR COMPRA DE MATERIALES GASTABLES</t>
  </si>
  <si>
    <t>PAGO DE FACTURA 123 DEL MES DE AGOSTO POR MANTENIMIENTO.</t>
  </si>
  <si>
    <t>FLORISRERIA ZUNIFLOR</t>
  </si>
  <si>
    <t>COMPRA DE ARREGLO DE GLOBO POR EL NACIMIENTO DEL BEBE DE LA ENCARGADA DE RR. HH.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</si>
</sst>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€-2]* #,##0.00_);_([$€-2]* \(#,##0.00\);_([$€-2]* &quot;-&quot;??_)"/>
    <numFmt numFmtId="167" formatCode="_-* #,##0.00\ _P_t_s_-;\-* #,##0.00\ _P_t_s_-;_-* &quot;-&quot;??\ _P_t_s_-;_-@_-"/>
    <numFmt numFmtId="168" formatCode="dd/mm/yyyy;@"/>
    <numFmt numFmtId="169" formatCode="0.00000000000000"/>
    <numFmt numFmtId="170" formatCode="_-* #.##0.00\ _€_-;\-* #.##0.00\ _€_-;_-* &quot;-&quot;??\ _€_-;_-@_-"/>
    <numFmt numFmtId="171" formatCode="_-* #.##.\ _€_-;\-* #.##.\ _€_-;_-* &quot;-&quot;??\ _€_-;_-@_ⴆ"/>
    <numFmt numFmtId="172" formatCode="0.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20"/>
      <color theme="1"/>
      <name val="Times New Roman"/>
      <family val="1"/>
    </font>
    <font>
      <sz val="11"/>
      <color rgb="FFC00000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</cellStyleXfs>
  <cellXfs count="21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164" fontId="0" fillId="0" borderId="0" xfId="1" applyFont="1"/>
    <xf numFmtId="43" fontId="0" fillId="0" borderId="0" xfId="0" applyNumberFormat="1"/>
    <xf numFmtId="164" fontId="0" fillId="0" borderId="0" xfId="0" applyNumberFormat="1"/>
    <xf numFmtId="164" fontId="0" fillId="0" borderId="1" xfId="1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164" fontId="17" fillId="0" borderId="0" xfId="1" applyFont="1"/>
    <xf numFmtId="0" fontId="1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wrapText="1"/>
    </xf>
    <xf numFmtId="0" fontId="18" fillId="6" borderId="2" xfId="0" applyFont="1" applyFill="1" applyBorder="1" applyAlignment="1">
      <alignment horizontal="center" vertical="center" wrapText="1"/>
    </xf>
    <xf numFmtId="164" fontId="18" fillId="6" borderId="2" xfId="1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64" fontId="14" fillId="0" borderId="2" xfId="1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0" fontId="18" fillId="8" borderId="2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 wrapText="1"/>
    </xf>
    <xf numFmtId="164" fontId="18" fillId="8" borderId="2" xfId="1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 wrapText="1"/>
    </xf>
    <xf numFmtId="0" fontId="14" fillId="2" borderId="2" xfId="0" applyFont="1" applyFill="1" applyBorder="1"/>
    <xf numFmtId="0" fontId="14" fillId="2" borderId="0" xfId="0" applyFont="1" applyFill="1"/>
    <xf numFmtId="0" fontId="14" fillId="2" borderId="0" xfId="0" applyFont="1" applyFill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left" vertical="center" wrapText="1"/>
    </xf>
    <xf numFmtId="4" fontId="16" fillId="0" borderId="2" xfId="8" applyNumberFormat="1" applyFont="1" applyBorder="1" applyAlignment="1">
      <alignment horizontal="left" vertical="top" wrapText="1"/>
    </xf>
    <xf numFmtId="14" fontId="16" fillId="2" borderId="2" xfId="0" applyNumberFormat="1" applyFont="1" applyFill="1" applyBorder="1" applyAlignment="1">
      <alignment horizontal="center" vertical="center"/>
    </xf>
    <xf numFmtId="14" fontId="16" fillId="2" borderId="2" xfId="0" applyNumberFormat="1" applyFont="1" applyFill="1" applyBorder="1" applyAlignment="1">
      <alignment horizontal="left" vertical="center"/>
    </xf>
    <xf numFmtId="164" fontId="16" fillId="2" borderId="2" xfId="1" applyFont="1" applyFill="1" applyBorder="1" applyAlignment="1">
      <alignment wrapText="1"/>
    </xf>
    <xf numFmtId="4" fontId="16" fillId="0" borderId="2" xfId="8" applyNumberFormat="1" applyFont="1" applyBorder="1" applyAlignment="1">
      <alignment horizontal="left" wrapText="1"/>
    </xf>
    <xf numFmtId="14" fontId="16" fillId="0" borderId="2" xfId="0" applyNumberFormat="1" applyFont="1" applyBorder="1" applyAlignment="1">
      <alignment horizontal="center" vertical="center" wrapText="1"/>
    </xf>
    <xf numFmtId="164" fontId="16" fillId="2" borderId="2" xfId="1" applyFont="1" applyFill="1" applyBorder="1" applyAlignment="1">
      <alignment vertical="center" wrapText="1"/>
    </xf>
    <xf numFmtId="14" fontId="16" fillId="2" borderId="2" xfId="0" applyNumberFormat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vertical="center" wrapText="1"/>
    </xf>
    <xf numFmtId="14" fontId="20" fillId="2" borderId="2" xfId="0" applyNumberFormat="1" applyFont="1" applyFill="1" applyBorder="1" applyAlignment="1">
      <alignment horizontal="center" vertical="center" wrapText="1"/>
    </xf>
    <xf numFmtId="14" fontId="16" fillId="2" borderId="5" xfId="0" applyNumberFormat="1" applyFont="1" applyFill="1" applyBorder="1" applyAlignment="1">
      <alignment horizontal="left" vertical="center" wrapText="1"/>
    </xf>
    <xf numFmtId="14" fontId="16" fillId="3" borderId="2" xfId="0" applyNumberFormat="1" applyFont="1" applyFill="1" applyBorder="1" applyAlignment="1">
      <alignment horizontal="center" vertical="center" wrapText="1"/>
    </xf>
    <xf numFmtId="14" fontId="16" fillId="2" borderId="2" xfId="0" applyNumberFormat="1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2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8" fillId="8" borderId="2" xfId="0" applyFont="1" applyFill="1" applyBorder="1" applyAlignment="1">
      <alignment horizontal="center" wrapText="1"/>
    </xf>
    <xf numFmtId="0" fontId="18" fillId="2" borderId="2" xfId="9" applyFont="1" applyFill="1" applyBorder="1" applyAlignment="1">
      <alignment horizontal="left"/>
    </xf>
    <xf numFmtId="0" fontId="16" fillId="2" borderId="2" xfId="9" applyFont="1" applyFill="1" applyBorder="1" applyAlignment="1">
      <alignment horizontal="left" wrapText="1"/>
    </xf>
    <xf numFmtId="168" fontId="16" fillId="0" borderId="2" xfId="9" applyNumberFormat="1" applyFont="1" applyBorder="1" applyAlignment="1">
      <alignment horizontal="center"/>
    </xf>
    <xf numFmtId="0" fontId="16" fillId="0" borderId="2" xfId="9" applyFont="1" applyBorder="1" applyAlignment="1">
      <alignment horizontal="left" wrapText="1"/>
    </xf>
    <xf numFmtId="4" fontId="16" fillId="2" borderId="2" xfId="9" applyNumberFormat="1" applyFont="1" applyFill="1" applyBorder="1" applyAlignment="1">
      <alignment horizontal="right" wrapText="1"/>
    </xf>
    <xf numFmtId="4" fontId="16" fillId="2" borderId="2" xfId="9" applyNumberFormat="1" applyFont="1" applyFill="1" applyBorder="1" applyAlignment="1">
      <alignment horizontal="right"/>
    </xf>
    <xf numFmtId="1" fontId="16" fillId="0" borderId="2" xfId="9" applyNumberFormat="1" applyFont="1" applyBorder="1" applyAlignment="1">
      <alignment horizontal="center"/>
    </xf>
    <xf numFmtId="0" fontId="18" fillId="0" borderId="2" xfId="9" applyFont="1" applyBorder="1" applyAlignment="1">
      <alignment horizontal="left"/>
    </xf>
    <xf numFmtId="4" fontId="16" fillId="2" borderId="2" xfId="10" applyNumberFormat="1" applyFont="1" applyFill="1" applyBorder="1" applyAlignment="1"/>
    <xf numFmtId="0" fontId="16" fillId="0" borderId="2" xfId="9" applyFont="1" applyBorder="1" applyAlignment="1"/>
    <xf numFmtId="1" fontId="16" fillId="2" borderId="2" xfId="9" applyNumberFormat="1" applyFont="1" applyFill="1" applyBorder="1" applyAlignment="1">
      <alignment horizontal="center"/>
    </xf>
    <xf numFmtId="0" fontId="16" fillId="2" borderId="2" xfId="9" applyFont="1" applyFill="1" applyBorder="1" applyAlignment="1"/>
    <xf numFmtId="0" fontId="14" fillId="0" borderId="2" xfId="0" applyFont="1" applyBorder="1"/>
    <xf numFmtId="4" fontId="14" fillId="0" borderId="0" xfId="0" applyNumberFormat="1" applyFont="1"/>
    <xf numFmtId="0" fontId="14" fillId="0" borderId="0" xfId="0" applyFont="1" applyAlignment="1">
      <alignment horizontal="right"/>
    </xf>
    <xf numFmtId="0" fontId="17" fillId="0" borderId="0" xfId="0" applyFont="1" applyAlignment="1">
      <alignment horizontal="center"/>
    </xf>
    <xf numFmtId="0" fontId="21" fillId="0" borderId="2" xfId="9" applyFont="1" applyBorder="1" applyAlignment="1">
      <alignment horizontal="left"/>
    </xf>
    <xf numFmtId="0" fontId="21" fillId="2" borderId="2" xfId="9" applyFont="1" applyFill="1" applyBorder="1" applyAlignment="1">
      <alignment horizontal="left"/>
    </xf>
    <xf numFmtId="0" fontId="22" fillId="0" borderId="2" xfId="9" applyFont="1" applyBorder="1" applyAlignment="1"/>
    <xf numFmtId="0" fontId="22" fillId="2" borderId="2" xfId="9" applyFont="1" applyFill="1" applyBorder="1" applyAlignment="1"/>
    <xf numFmtId="0" fontId="22" fillId="2" borderId="2" xfId="9" applyFont="1" applyFill="1" applyBorder="1" applyAlignment="1">
      <alignment horizontal="left" wrapText="1"/>
    </xf>
    <xf numFmtId="0" fontId="22" fillId="0" borderId="2" xfId="9" applyFont="1" applyBorder="1" applyAlignment="1">
      <alignment horizontal="left" wrapText="1"/>
    </xf>
    <xf numFmtId="4" fontId="22" fillId="2" borderId="2" xfId="9" applyNumberFormat="1" applyFont="1" applyFill="1" applyBorder="1" applyAlignment="1">
      <alignment horizontal="left" wrapText="1"/>
    </xf>
    <xf numFmtId="0" fontId="17" fillId="0" borderId="1" xfId="0" applyFont="1" applyBorder="1"/>
    <xf numFmtId="168" fontId="22" fillId="0" borderId="2" xfId="9" applyNumberFormat="1" applyFont="1" applyBorder="1" applyAlignment="1">
      <alignment horizontal="center"/>
    </xf>
    <xf numFmtId="4" fontId="22" fillId="2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horizontal="right" wrapText="1"/>
    </xf>
    <xf numFmtId="4" fontId="22" fillId="2" borderId="2" xfId="9" applyNumberFormat="1" applyFont="1" applyFill="1" applyBorder="1" applyAlignment="1">
      <alignment horizontal="right"/>
    </xf>
    <xf numFmtId="1" fontId="22" fillId="0" borderId="2" xfId="9" applyNumberFormat="1" applyFont="1" applyBorder="1" applyAlignment="1">
      <alignment horizontal="center"/>
    </xf>
    <xf numFmtId="1" fontId="22" fillId="2" borderId="2" xfId="9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4" fillId="2" borderId="1" xfId="0" applyFont="1" applyFill="1" applyBorder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1" fillId="2" borderId="2" xfId="9" applyFont="1" applyFill="1" applyBorder="1" applyAlignment="1">
      <alignment horizontal="center"/>
    </xf>
    <xf numFmtId="0" fontId="21" fillId="0" borderId="2" xfId="9" applyFont="1" applyBorder="1" applyAlignment="1">
      <alignment horizontal="center"/>
    </xf>
    <xf numFmtId="168" fontId="21" fillId="2" borderId="2" xfId="9" applyNumberFormat="1" applyFont="1" applyFill="1" applyBorder="1" applyAlignment="1">
      <alignment horizontal="center"/>
    </xf>
    <xf numFmtId="0" fontId="21" fillId="0" borderId="2" xfId="9" applyFont="1" applyBorder="1" applyAlignment="1">
      <alignment horizontal="left" wrapText="1"/>
    </xf>
    <xf numFmtId="0" fontId="21" fillId="0" borderId="2" xfId="9" applyFont="1" applyBorder="1" applyAlignment="1">
      <alignment wrapText="1"/>
    </xf>
    <xf numFmtId="0" fontId="21" fillId="2" borderId="2" xfId="9" applyFont="1" applyFill="1" applyBorder="1" applyAlignment="1">
      <alignment wrapText="1"/>
    </xf>
    <xf numFmtId="4" fontId="21" fillId="2" borderId="2" xfId="9" applyNumberFormat="1" applyFont="1" applyFill="1" applyBorder="1" applyAlignment="1">
      <alignment wrapText="1"/>
    </xf>
    <xf numFmtId="168" fontId="22" fillId="0" borderId="0" xfId="9" applyNumberFormat="1" applyFont="1" applyBorder="1" applyAlignment="1">
      <alignment horizontal="center"/>
    </xf>
    <xf numFmtId="4" fontId="21" fillId="9" borderId="2" xfId="9" applyNumberFormat="1" applyFont="1" applyFill="1" applyBorder="1" applyAlignment="1">
      <alignment horizontal="right"/>
    </xf>
    <xf numFmtId="4" fontId="21" fillId="2" borderId="2" xfId="9" applyNumberFormat="1" applyFont="1" applyFill="1" applyBorder="1" applyAlignment="1">
      <alignment horizontal="right"/>
    </xf>
    <xf numFmtId="4" fontId="21" fillId="9" borderId="2" xfId="10" applyNumberFormat="1" applyFont="1" applyFill="1" applyBorder="1" applyAlignment="1"/>
    <xf numFmtId="0" fontId="21" fillId="0" borderId="2" xfId="9" applyFont="1" applyBorder="1" applyAlignment="1"/>
    <xf numFmtId="168" fontId="21" fillId="0" borderId="2" xfId="9" applyNumberFormat="1" applyFont="1" applyBorder="1" applyAlignment="1">
      <alignment horizontal="center"/>
    </xf>
    <xf numFmtId="0" fontId="14" fillId="5" borderId="2" xfId="0" applyFont="1" applyFill="1" applyBorder="1" applyAlignment="1">
      <alignment horizontal="center" vertical="center" wrapText="1"/>
    </xf>
    <xf numFmtId="4" fontId="21" fillId="2" borderId="2" xfId="10" applyNumberFormat="1" applyFont="1" applyFill="1" applyBorder="1" applyAlignment="1"/>
    <xf numFmtId="1" fontId="21" fillId="0" borderId="2" xfId="9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0" fontId="22" fillId="0" borderId="2" xfId="9" applyFont="1" applyBorder="1"/>
    <xf numFmtId="0" fontId="22" fillId="2" borderId="2" xfId="9" applyFont="1" applyFill="1" applyBorder="1" applyAlignment="1">
      <alignment horizontal="left"/>
    </xf>
    <xf numFmtId="0" fontId="22" fillId="0" borderId="2" xfId="9" applyFont="1" applyBorder="1" applyAlignment="1">
      <alignment horizontal="left"/>
    </xf>
    <xf numFmtId="0" fontId="22" fillId="0" borderId="2" xfId="9" applyFont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168" fontId="22" fillId="2" borderId="2" xfId="9" applyNumberFormat="1" applyFont="1" applyFill="1" applyBorder="1" applyAlignment="1">
      <alignment horizontal="center"/>
    </xf>
    <xf numFmtId="0" fontId="22" fillId="0" borderId="2" xfId="9" applyFont="1" applyBorder="1" applyAlignment="1">
      <alignment wrapText="1"/>
    </xf>
    <xf numFmtId="4" fontId="22" fillId="9" borderId="2" xfId="9" applyNumberFormat="1" applyFont="1" applyFill="1" applyBorder="1" applyAlignment="1">
      <alignment horizontal="center"/>
    </xf>
    <xf numFmtId="0" fontId="22" fillId="2" borderId="2" xfId="9" applyFont="1" applyFill="1" applyBorder="1" applyAlignment="1">
      <alignment wrapText="1"/>
    </xf>
    <xf numFmtId="4" fontId="22" fillId="2" borderId="2" xfId="9" applyNumberFormat="1" applyFont="1" applyFill="1" applyBorder="1" applyAlignment="1">
      <alignment horizontal="center"/>
    </xf>
    <xf numFmtId="0" fontId="22" fillId="2" borderId="2" xfId="9" applyFont="1" applyFill="1" applyBorder="1" applyAlignment="1">
      <alignment horizontal="center"/>
    </xf>
    <xf numFmtId="14" fontId="22" fillId="0" borderId="2" xfId="9" applyNumberFormat="1" applyFont="1" applyBorder="1" applyAlignment="1">
      <alignment horizontal="center"/>
    </xf>
    <xf numFmtId="164" fontId="17" fillId="0" borderId="0" xfId="1" applyFont="1" applyAlignment="1">
      <alignment horizontal="center"/>
    </xf>
    <xf numFmtId="164" fontId="16" fillId="2" borderId="2" xfId="1" applyFont="1" applyFill="1" applyBorder="1" applyAlignment="1">
      <alignment horizontal="center" wrapText="1"/>
    </xf>
    <xf numFmtId="164" fontId="16" fillId="2" borderId="2" xfId="1" applyFont="1" applyFill="1" applyBorder="1" applyAlignment="1">
      <alignment horizontal="center" vertical="center" wrapText="1"/>
    </xf>
    <xf numFmtId="164" fontId="16" fillId="2" borderId="5" xfId="1" applyFont="1" applyFill="1" applyBorder="1" applyAlignment="1">
      <alignment horizontal="center" vertical="center" wrapText="1"/>
    </xf>
    <xf numFmtId="164" fontId="14" fillId="0" borderId="2" xfId="1" applyFont="1" applyBorder="1" applyAlignment="1">
      <alignment horizontal="center"/>
    </xf>
    <xf numFmtId="4" fontId="22" fillId="2" borderId="2" xfId="10" applyNumberFormat="1" applyFont="1" applyFill="1" applyBorder="1" applyAlignment="1">
      <alignment horizontal="center"/>
    </xf>
    <xf numFmtId="4" fontId="22" fillId="2" borderId="2" xfId="9" applyNumberFormat="1" applyFont="1" applyFill="1" applyBorder="1" applyAlignment="1">
      <alignment horizontal="center" wrapText="1"/>
    </xf>
    <xf numFmtId="4" fontId="22" fillId="0" borderId="2" xfId="9" applyNumberFormat="1" applyFont="1" applyBorder="1" applyAlignment="1">
      <alignment horizontal="center"/>
    </xf>
    <xf numFmtId="4" fontId="22" fillId="9" borderId="2" xfId="10" applyNumberFormat="1" applyFont="1" applyFill="1" applyBorder="1" applyAlignment="1">
      <alignment horizontal="center"/>
    </xf>
    <xf numFmtId="4" fontId="14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4" fontId="22" fillId="0" borderId="2" xfId="9" applyNumberFormat="1" applyFont="1" applyBorder="1"/>
    <xf numFmtId="4" fontId="22" fillId="9" borderId="2" xfId="10" applyNumberFormat="1" applyFont="1" applyFill="1" applyBorder="1" applyAlignment="1"/>
    <xf numFmtId="4" fontId="22" fillId="2" borderId="2" xfId="9" applyNumberFormat="1" applyFont="1" applyFill="1" applyBorder="1" applyAlignment="1">
      <alignment wrapText="1"/>
    </xf>
    <xf numFmtId="0" fontId="17" fillId="0" borderId="0" xfId="0" applyFont="1" applyAlignment="1">
      <alignment horizontal="center"/>
    </xf>
    <xf numFmtId="4" fontId="14" fillId="0" borderId="0" xfId="0" applyNumberFormat="1" applyFont="1" applyAlignment="1">
      <alignment horizontal="right"/>
    </xf>
    <xf numFmtId="4" fontId="22" fillId="0" borderId="2" xfId="9" applyNumberFormat="1" applyFont="1" applyBorder="1" applyAlignment="1">
      <alignment horizontal="right"/>
    </xf>
    <xf numFmtId="0" fontId="17" fillId="0" borderId="0" xfId="0" applyFont="1" applyAlignment="1">
      <alignment horizontal="center"/>
    </xf>
    <xf numFmtId="0" fontId="22" fillId="0" borderId="2" xfId="9" applyFont="1" applyBorder="1" applyAlignment="1">
      <alignment horizont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4" fontId="24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0" fontId="25" fillId="0" borderId="0" xfId="0" applyFont="1" applyFill="1"/>
    <xf numFmtId="0" fontId="26" fillId="0" borderId="0" xfId="0" applyFont="1" applyFill="1" applyAlignment="1">
      <alignment horizontal="center"/>
    </xf>
    <xf numFmtId="0" fontId="22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center" wrapText="1"/>
    </xf>
    <xf numFmtId="164" fontId="22" fillId="0" borderId="2" xfId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/>
    </xf>
    <xf numFmtId="14" fontId="22" fillId="0" borderId="2" xfId="0" applyNumberFormat="1" applyFont="1" applyFill="1" applyBorder="1" applyAlignment="1">
      <alignment horizont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2" borderId="2" xfId="9" applyFont="1" applyFill="1" applyBorder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168" fontId="22" fillId="0" borderId="2" xfId="9" applyNumberFormat="1" applyFont="1" applyBorder="1" applyAlignment="1"/>
    <xf numFmtId="4" fontId="17" fillId="0" borderId="0" xfId="0" applyNumberFormat="1" applyFont="1" applyAlignment="1">
      <alignment horizontal="center"/>
    </xf>
    <xf numFmtId="0" fontId="17" fillId="3" borderId="0" xfId="0" applyFont="1" applyFill="1"/>
    <xf numFmtId="169" fontId="17" fillId="0" borderId="0" xfId="0" applyNumberFormat="1" applyFont="1" applyAlignment="1">
      <alignment horizontal="center"/>
    </xf>
    <xf numFmtId="170" fontId="17" fillId="0" borderId="0" xfId="0" applyNumberFormat="1" applyFont="1" applyAlignment="1">
      <alignment horizontal="center"/>
    </xf>
    <xf numFmtId="164" fontId="24" fillId="0" borderId="0" xfId="1" applyFont="1" applyAlignment="1">
      <alignment horizontal="center"/>
    </xf>
    <xf numFmtId="171" fontId="17" fillId="0" borderId="0" xfId="0" applyNumberFormat="1" applyFont="1" applyAlignment="1">
      <alignment horizontal="center"/>
    </xf>
    <xf numFmtId="172" fontId="17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</cellXfs>
  <cellStyles count="11">
    <cellStyle name="Euro" xfId="4"/>
    <cellStyle name="Millares" xfId="1" builtinId="3"/>
    <cellStyle name="Millares 2" xfId="2"/>
    <cellStyle name="Millares 2 2" xfId="6"/>
    <cellStyle name="Millares 2 2 2" xfId="7"/>
    <cellStyle name="Millares 2 3" xfId="5"/>
    <cellStyle name="Millares_29 feb DESEMBOLSO2004 2 2" xfId="8"/>
    <cellStyle name="Normal" xfId="0" builtinId="0"/>
    <cellStyle name="Normal 2" xfId="9"/>
    <cellStyle name="Normal 3" xfId="3"/>
    <cellStyle name="Porcentaje 2" xfId="1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67617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93133"/>
          <a:ext cx="3496733" cy="50788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84</xdr:row>
      <xdr:rowOff>0</xdr:rowOff>
    </xdr:from>
    <xdr:to>
      <xdr:col>10</xdr:col>
      <xdr:colOff>109606</xdr:colOff>
      <xdr:row>84</xdr:row>
      <xdr:rowOff>0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1533" y="52832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50026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82</xdr:row>
      <xdr:rowOff>0</xdr:rowOff>
    </xdr:from>
    <xdr:to>
      <xdr:col>10</xdr:col>
      <xdr:colOff>109606</xdr:colOff>
      <xdr:row>82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21970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76</xdr:row>
      <xdr:rowOff>0</xdr:rowOff>
    </xdr:from>
    <xdr:to>
      <xdr:col>10</xdr:col>
      <xdr:colOff>109606</xdr:colOff>
      <xdr:row>76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512064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72</xdr:row>
      <xdr:rowOff>0</xdr:rowOff>
    </xdr:from>
    <xdr:to>
      <xdr:col>10</xdr:col>
      <xdr:colOff>109606</xdr:colOff>
      <xdr:row>72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4122420"/>
          <a:ext cx="17860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59997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92644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69</xdr:row>
      <xdr:rowOff>0</xdr:rowOff>
    </xdr:from>
    <xdr:to>
      <xdr:col>10</xdr:col>
      <xdr:colOff>109606</xdr:colOff>
      <xdr:row>69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3208020"/>
          <a:ext cx="19765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52377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321" y="93133"/>
          <a:ext cx="3488266" cy="478789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69</xdr:row>
      <xdr:rowOff>0</xdr:rowOff>
    </xdr:from>
    <xdr:to>
      <xdr:col>10</xdr:col>
      <xdr:colOff>109606</xdr:colOff>
      <xdr:row>69</xdr:row>
      <xdr:rowOff>0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840" y="2606040"/>
          <a:ext cx="19765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52377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85024"/>
        </a:xfrm>
        <a:prstGeom prst="rect">
          <a:avLst/>
        </a:prstGeom>
      </xdr:spPr>
    </xdr:pic>
    <xdr:clientData/>
  </xdr:twoCellAnchor>
  <xdr:twoCellAnchor>
    <xdr:from>
      <xdr:col>8</xdr:col>
      <xdr:colOff>23091</xdr:colOff>
      <xdr:row>69</xdr:row>
      <xdr:rowOff>80818</xdr:rowOff>
    </xdr:from>
    <xdr:to>
      <xdr:col>10</xdr:col>
      <xdr:colOff>132697</xdr:colOff>
      <xdr:row>69</xdr:row>
      <xdr:rowOff>80818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1546" y="2678545"/>
          <a:ext cx="1979969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44757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85024"/>
        </a:xfrm>
        <a:prstGeom prst="rect">
          <a:avLst/>
        </a:prstGeom>
      </xdr:spPr>
    </xdr:pic>
    <xdr:clientData/>
  </xdr:twoCellAnchor>
  <xdr:twoCellAnchor>
    <xdr:from>
      <xdr:col>8</xdr:col>
      <xdr:colOff>23091</xdr:colOff>
      <xdr:row>69</xdr:row>
      <xdr:rowOff>80818</xdr:rowOff>
    </xdr:from>
    <xdr:to>
      <xdr:col>10</xdr:col>
      <xdr:colOff>132697</xdr:colOff>
      <xdr:row>69</xdr:row>
      <xdr:rowOff>80818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931" y="2686858"/>
          <a:ext cx="19765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37137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77404"/>
        </a:xfrm>
        <a:prstGeom prst="rect">
          <a:avLst/>
        </a:prstGeom>
      </xdr:spPr>
    </xdr:pic>
    <xdr:clientData/>
  </xdr:twoCellAnchor>
  <xdr:twoCellAnchor>
    <xdr:from>
      <xdr:col>8</xdr:col>
      <xdr:colOff>23091</xdr:colOff>
      <xdr:row>69</xdr:row>
      <xdr:rowOff>80818</xdr:rowOff>
    </xdr:from>
    <xdr:to>
      <xdr:col>10</xdr:col>
      <xdr:colOff>132697</xdr:colOff>
      <xdr:row>69</xdr:row>
      <xdr:rowOff>80818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2931" y="2686858"/>
          <a:ext cx="1976506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37137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77404"/>
        </a:xfrm>
        <a:prstGeom prst="rect">
          <a:avLst/>
        </a:prstGeom>
      </xdr:spPr>
    </xdr:pic>
    <xdr:clientData/>
  </xdr:twoCellAnchor>
  <xdr:twoCellAnchor>
    <xdr:from>
      <xdr:col>8</xdr:col>
      <xdr:colOff>23091</xdr:colOff>
      <xdr:row>70</xdr:row>
      <xdr:rowOff>129199</xdr:rowOff>
    </xdr:from>
    <xdr:to>
      <xdr:col>10</xdr:col>
      <xdr:colOff>132697</xdr:colOff>
      <xdr:row>70</xdr:row>
      <xdr:rowOff>129199</xdr:rowOff>
    </xdr:to>
    <xdr:pic>
      <xdr:nvPicPr>
        <xdr:cNvPr id="3" name="Imagen 2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68901" y="2886913"/>
          <a:ext cx="1972272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33866</xdr:colOff>
      <xdr:row>58</xdr:row>
      <xdr:rowOff>93133</xdr:rowOff>
    </xdr:from>
    <xdr:to>
      <xdr:col>2</xdr:col>
      <xdr:colOff>220132</xdr:colOff>
      <xdr:row>61</xdr:row>
      <xdr:rowOff>29517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6" y="93133"/>
          <a:ext cx="3493346" cy="46978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 x14ac:dyDescent="0.2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204" t="s">
        <v>151</v>
      </c>
      <c r="B2" s="204"/>
      <c r="C2" s="204"/>
      <c r="D2" s="204"/>
      <c r="E2" s="204"/>
    </row>
    <row r="3" spans="1:8" ht="15" customHeight="1" x14ac:dyDescent="0.25">
      <c r="A3" s="204"/>
      <c r="B3" s="204"/>
      <c r="C3" s="204"/>
      <c r="D3" s="204"/>
      <c r="E3" s="204"/>
    </row>
    <row r="4" spans="1:8" ht="15" customHeight="1" x14ac:dyDescent="0.25">
      <c r="A4" s="204"/>
      <c r="B4" s="204"/>
      <c r="C4" s="204"/>
      <c r="D4" s="204"/>
      <c r="E4" s="204"/>
    </row>
    <row r="5" spans="1:8" ht="6" customHeight="1" x14ac:dyDescent="0.25">
      <c r="A5" s="204"/>
      <c r="B5" s="204"/>
      <c r="C5" s="204"/>
      <c r="D5" s="204"/>
      <c r="E5" s="204"/>
      <c r="F5" s="38"/>
    </row>
    <row r="6" spans="1:8" ht="41.25" customHeight="1" x14ac:dyDescent="0.25">
      <c r="A6" s="205" t="s">
        <v>891</v>
      </c>
      <c r="B6" s="205"/>
      <c r="C6" s="205"/>
      <c r="D6" s="205"/>
      <c r="E6" s="205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 x14ac:dyDescent="0.25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 x14ac:dyDescent="0.25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 x14ac:dyDescent="0.25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 x14ac:dyDescent="0.25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 x14ac:dyDescent="0.25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 x14ac:dyDescent="0.25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 x14ac:dyDescent="0.25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 x14ac:dyDescent="0.25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 x14ac:dyDescent="0.25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 x14ac:dyDescent="0.25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 x14ac:dyDescent="0.25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 x14ac:dyDescent="0.25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 x14ac:dyDescent="0.25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 x14ac:dyDescent="0.25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 x14ac:dyDescent="0.25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 x14ac:dyDescent="0.25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 x14ac:dyDescent="0.25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 x14ac:dyDescent="0.25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 x14ac:dyDescent="0.25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 x14ac:dyDescent="0.25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 x14ac:dyDescent="0.25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 x14ac:dyDescent="0.25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 x14ac:dyDescent="0.25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 x14ac:dyDescent="0.25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 x14ac:dyDescent="0.25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 x14ac:dyDescent="0.25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 x14ac:dyDescent="0.25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 x14ac:dyDescent="0.25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 x14ac:dyDescent="0.25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 x14ac:dyDescent="0.25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 x14ac:dyDescent="0.25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 x14ac:dyDescent="0.25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 x14ac:dyDescent="0.25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 x14ac:dyDescent="0.25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 x14ac:dyDescent="0.25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 x14ac:dyDescent="0.25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 x14ac:dyDescent="0.25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 x14ac:dyDescent="0.2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 x14ac:dyDescent="0.2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 x14ac:dyDescent="0.2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 x14ac:dyDescent="0.2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 x14ac:dyDescent="0.2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 x14ac:dyDescent="0.2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 x14ac:dyDescent="0.2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 x14ac:dyDescent="0.2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 x14ac:dyDescent="0.2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 x14ac:dyDescent="0.2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 x14ac:dyDescent="0.2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 x14ac:dyDescent="0.2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 x14ac:dyDescent="0.2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 x14ac:dyDescent="0.2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 x14ac:dyDescent="0.2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 x14ac:dyDescent="0.2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 x14ac:dyDescent="0.2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 x14ac:dyDescent="0.2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 x14ac:dyDescent="0.2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 x14ac:dyDescent="0.2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 x14ac:dyDescent="0.2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 x14ac:dyDescent="0.3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 x14ac:dyDescent="0.25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 x14ac:dyDescent="0.2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 x14ac:dyDescent="0.2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 x14ac:dyDescent="0.2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 x14ac:dyDescent="0.2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 x14ac:dyDescent="0.3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 x14ac:dyDescent="0.3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 x14ac:dyDescent="0.3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 x14ac:dyDescent="0.2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 x14ac:dyDescent="0.2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 x14ac:dyDescent="0.2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 x14ac:dyDescent="0.2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 x14ac:dyDescent="0.2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 x14ac:dyDescent="0.2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 x14ac:dyDescent="0.2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 x14ac:dyDescent="0.2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 x14ac:dyDescent="0.2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 x14ac:dyDescent="0.2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 x14ac:dyDescent="0.2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 x14ac:dyDescent="0.2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 x14ac:dyDescent="0.2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 x14ac:dyDescent="0.2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 x14ac:dyDescent="0.2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 x14ac:dyDescent="0.2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 x14ac:dyDescent="0.2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 x14ac:dyDescent="0.2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 x14ac:dyDescent="0.2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 x14ac:dyDescent="0.2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 x14ac:dyDescent="0.2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 x14ac:dyDescent="0.2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 x14ac:dyDescent="0.2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 x14ac:dyDescent="0.2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 x14ac:dyDescent="0.2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 x14ac:dyDescent="0.2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 x14ac:dyDescent="0.2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 x14ac:dyDescent="0.2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 x14ac:dyDescent="0.2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 x14ac:dyDescent="0.2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 x14ac:dyDescent="0.2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 x14ac:dyDescent="0.2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 x14ac:dyDescent="0.2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 x14ac:dyDescent="0.2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 x14ac:dyDescent="0.2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 x14ac:dyDescent="0.2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 x14ac:dyDescent="0.2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 x14ac:dyDescent="0.2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 x14ac:dyDescent="0.2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 x14ac:dyDescent="0.2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 x14ac:dyDescent="0.2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 x14ac:dyDescent="0.2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 x14ac:dyDescent="0.2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 x14ac:dyDescent="0.2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 x14ac:dyDescent="0.2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 x14ac:dyDescent="0.2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 x14ac:dyDescent="0.2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 x14ac:dyDescent="0.2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 x14ac:dyDescent="0.2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 x14ac:dyDescent="0.2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 x14ac:dyDescent="0.2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 x14ac:dyDescent="0.2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 x14ac:dyDescent="0.2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 x14ac:dyDescent="0.2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 x14ac:dyDescent="0.2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 x14ac:dyDescent="0.2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 x14ac:dyDescent="0.2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 x14ac:dyDescent="0.2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 x14ac:dyDescent="0.2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 x14ac:dyDescent="0.2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 x14ac:dyDescent="0.2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 x14ac:dyDescent="0.2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 x14ac:dyDescent="0.2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 x14ac:dyDescent="0.2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 x14ac:dyDescent="0.2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 x14ac:dyDescent="0.2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 x14ac:dyDescent="0.2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 x14ac:dyDescent="0.2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 x14ac:dyDescent="0.2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 x14ac:dyDescent="0.2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 x14ac:dyDescent="0.2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 x14ac:dyDescent="0.2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 x14ac:dyDescent="0.2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 x14ac:dyDescent="0.2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 x14ac:dyDescent="0.2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 x14ac:dyDescent="0.2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 x14ac:dyDescent="0.2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 x14ac:dyDescent="0.2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 x14ac:dyDescent="0.2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 x14ac:dyDescent="0.2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 x14ac:dyDescent="0.2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 x14ac:dyDescent="0.2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 x14ac:dyDescent="0.2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 x14ac:dyDescent="0.2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 x14ac:dyDescent="0.2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 x14ac:dyDescent="0.2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 x14ac:dyDescent="0.2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 x14ac:dyDescent="0.2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 x14ac:dyDescent="0.2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 x14ac:dyDescent="0.2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 x14ac:dyDescent="0.2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 x14ac:dyDescent="0.2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 x14ac:dyDescent="0.2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 x14ac:dyDescent="0.2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 x14ac:dyDescent="0.2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 x14ac:dyDescent="0.2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 x14ac:dyDescent="0.2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 x14ac:dyDescent="0.2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 x14ac:dyDescent="0.2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 x14ac:dyDescent="0.2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 x14ac:dyDescent="0.2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 x14ac:dyDescent="0.2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 x14ac:dyDescent="0.2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 x14ac:dyDescent="0.2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 x14ac:dyDescent="0.2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 x14ac:dyDescent="0.2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 x14ac:dyDescent="0.2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 x14ac:dyDescent="0.2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 x14ac:dyDescent="0.2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 x14ac:dyDescent="0.2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 x14ac:dyDescent="0.2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 x14ac:dyDescent="0.2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 x14ac:dyDescent="0.2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 x14ac:dyDescent="0.2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 x14ac:dyDescent="0.2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 x14ac:dyDescent="0.2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 x14ac:dyDescent="0.2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 x14ac:dyDescent="0.2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 x14ac:dyDescent="0.2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 x14ac:dyDescent="0.2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 x14ac:dyDescent="0.2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 x14ac:dyDescent="0.2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 x14ac:dyDescent="0.2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 x14ac:dyDescent="0.2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 x14ac:dyDescent="0.2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 x14ac:dyDescent="0.2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 x14ac:dyDescent="0.2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 x14ac:dyDescent="0.2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 x14ac:dyDescent="0.2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 x14ac:dyDescent="0.2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 x14ac:dyDescent="0.2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 x14ac:dyDescent="0.2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 x14ac:dyDescent="0.2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 x14ac:dyDescent="0.2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 x14ac:dyDescent="0.2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 x14ac:dyDescent="0.2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 x14ac:dyDescent="0.2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 x14ac:dyDescent="0.2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 x14ac:dyDescent="0.2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 x14ac:dyDescent="0.2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 x14ac:dyDescent="0.2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 x14ac:dyDescent="0.2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 x14ac:dyDescent="0.2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 x14ac:dyDescent="0.2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 x14ac:dyDescent="0.2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 x14ac:dyDescent="0.2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 x14ac:dyDescent="0.2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 x14ac:dyDescent="0.2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 x14ac:dyDescent="0.2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 x14ac:dyDescent="0.2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 x14ac:dyDescent="0.2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 x14ac:dyDescent="0.2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 x14ac:dyDescent="0.2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 x14ac:dyDescent="0.2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 x14ac:dyDescent="0.2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 x14ac:dyDescent="0.2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 x14ac:dyDescent="0.2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 x14ac:dyDescent="0.2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 x14ac:dyDescent="0.2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 x14ac:dyDescent="0.2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 x14ac:dyDescent="0.2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 x14ac:dyDescent="0.2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 x14ac:dyDescent="0.2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 x14ac:dyDescent="0.2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 x14ac:dyDescent="0.2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 x14ac:dyDescent="0.2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 x14ac:dyDescent="0.2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 x14ac:dyDescent="0.2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 x14ac:dyDescent="0.2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 x14ac:dyDescent="0.2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 x14ac:dyDescent="0.2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 x14ac:dyDescent="0.2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 x14ac:dyDescent="0.2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 x14ac:dyDescent="0.2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 x14ac:dyDescent="0.2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 x14ac:dyDescent="0.2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 x14ac:dyDescent="0.2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 x14ac:dyDescent="0.2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 x14ac:dyDescent="0.2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 x14ac:dyDescent="0.2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 x14ac:dyDescent="0.2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 x14ac:dyDescent="0.2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 x14ac:dyDescent="0.2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 x14ac:dyDescent="0.2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 x14ac:dyDescent="0.2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 x14ac:dyDescent="0.2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 x14ac:dyDescent="0.2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 x14ac:dyDescent="0.2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 x14ac:dyDescent="0.2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 x14ac:dyDescent="0.2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 x14ac:dyDescent="0.2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 x14ac:dyDescent="0.2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 x14ac:dyDescent="0.2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 x14ac:dyDescent="0.2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 x14ac:dyDescent="0.2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 x14ac:dyDescent="0.2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 x14ac:dyDescent="0.2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 x14ac:dyDescent="0.2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 x14ac:dyDescent="0.2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 x14ac:dyDescent="0.2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 x14ac:dyDescent="0.2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 x14ac:dyDescent="0.2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 x14ac:dyDescent="0.2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 x14ac:dyDescent="0.2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 x14ac:dyDescent="0.2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 x14ac:dyDescent="0.2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 x14ac:dyDescent="0.2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 x14ac:dyDescent="0.2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 x14ac:dyDescent="0.2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 x14ac:dyDescent="0.2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 x14ac:dyDescent="0.2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 x14ac:dyDescent="0.2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 x14ac:dyDescent="0.2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 x14ac:dyDescent="0.2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 x14ac:dyDescent="0.2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 x14ac:dyDescent="0.2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 x14ac:dyDescent="0.2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 x14ac:dyDescent="0.2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 x14ac:dyDescent="0.2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 x14ac:dyDescent="0.2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 x14ac:dyDescent="0.2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 x14ac:dyDescent="0.2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 x14ac:dyDescent="0.2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 x14ac:dyDescent="0.2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 x14ac:dyDescent="0.2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 x14ac:dyDescent="0.2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 x14ac:dyDescent="0.2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 x14ac:dyDescent="0.2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 x14ac:dyDescent="0.2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 x14ac:dyDescent="0.2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 x14ac:dyDescent="0.2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 x14ac:dyDescent="0.2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 x14ac:dyDescent="0.2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 x14ac:dyDescent="0.2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 x14ac:dyDescent="0.2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 x14ac:dyDescent="0.2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 x14ac:dyDescent="0.2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 x14ac:dyDescent="0.2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 x14ac:dyDescent="0.2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 x14ac:dyDescent="0.2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 x14ac:dyDescent="0.2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 x14ac:dyDescent="0.2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 x14ac:dyDescent="0.2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 x14ac:dyDescent="0.2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 x14ac:dyDescent="0.2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 x14ac:dyDescent="0.2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 x14ac:dyDescent="0.2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 x14ac:dyDescent="0.2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 x14ac:dyDescent="0.2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 x14ac:dyDescent="0.2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 x14ac:dyDescent="0.2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 x14ac:dyDescent="0.2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 x14ac:dyDescent="0.2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 x14ac:dyDescent="0.2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 x14ac:dyDescent="0.2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 x14ac:dyDescent="0.2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 x14ac:dyDescent="0.2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 x14ac:dyDescent="0.2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 x14ac:dyDescent="0.2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 x14ac:dyDescent="0.2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 x14ac:dyDescent="0.2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 x14ac:dyDescent="0.2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 x14ac:dyDescent="0.2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 x14ac:dyDescent="0.2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 x14ac:dyDescent="0.2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 x14ac:dyDescent="0.2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 x14ac:dyDescent="0.2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 x14ac:dyDescent="0.2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 x14ac:dyDescent="0.2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 x14ac:dyDescent="0.2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 x14ac:dyDescent="0.2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 x14ac:dyDescent="0.2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 x14ac:dyDescent="0.2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 x14ac:dyDescent="0.2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 x14ac:dyDescent="0.2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 x14ac:dyDescent="0.2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 x14ac:dyDescent="0.2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 x14ac:dyDescent="0.2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 x14ac:dyDescent="0.2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 x14ac:dyDescent="0.2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 x14ac:dyDescent="0.2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 x14ac:dyDescent="0.2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 x14ac:dyDescent="0.2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 x14ac:dyDescent="0.2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 x14ac:dyDescent="0.2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 x14ac:dyDescent="0.2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 x14ac:dyDescent="0.2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 x14ac:dyDescent="0.2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 x14ac:dyDescent="0.2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 x14ac:dyDescent="0.2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 x14ac:dyDescent="0.2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 x14ac:dyDescent="0.2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 x14ac:dyDescent="0.2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 x14ac:dyDescent="0.2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 x14ac:dyDescent="0.2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 x14ac:dyDescent="0.2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 x14ac:dyDescent="0.2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 x14ac:dyDescent="0.2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 x14ac:dyDescent="0.2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 x14ac:dyDescent="0.2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 x14ac:dyDescent="0.2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 x14ac:dyDescent="0.2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 x14ac:dyDescent="0.2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 x14ac:dyDescent="0.2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 x14ac:dyDescent="0.2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 x14ac:dyDescent="0.2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 x14ac:dyDescent="0.2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 x14ac:dyDescent="0.2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 x14ac:dyDescent="0.2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 x14ac:dyDescent="0.2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 x14ac:dyDescent="0.2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 x14ac:dyDescent="0.2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 x14ac:dyDescent="0.2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 x14ac:dyDescent="0.2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 x14ac:dyDescent="0.2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 x14ac:dyDescent="0.2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 x14ac:dyDescent="0.2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 x14ac:dyDescent="0.2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 x14ac:dyDescent="0.2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 x14ac:dyDescent="0.2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 x14ac:dyDescent="0.2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 x14ac:dyDescent="0.2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 x14ac:dyDescent="0.2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 x14ac:dyDescent="0.2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 x14ac:dyDescent="0.2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 x14ac:dyDescent="0.2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 x14ac:dyDescent="0.2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 x14ac:dyDescent="0.2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 x14ac:dyDescent="0.2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 x14ac:dyDescent="0.2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 x14ac:dyDescent="0.2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 x14ac:dyDescent="0.2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 x14ac:dyDescent="0.2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 x14ac:dyDescent="0.2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 x14ac:dyDescent="0.2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 x14ac:dyDescent="0.2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 x14ac:dyDescent="0.2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 x14ac:dyDescent="0.2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 x14ac:dyDescent="0.2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 x14ac:dyDescent="0.2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 x14ac:dyDescent="0.2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 x14ac:dyDescent="0.2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 x14ac:dyDescent="0.2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 x14ac:dyDescent="0.2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 x14ac:dyDescent="0.2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 x14ac:dyDescent="0.2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 x14ac:dyDescent="0.2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 x14ac:dyDescent="0.2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 x14ac:dyDescent="0.2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 x14ac:dyDescent="0.2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 x14ac:dyDescent="0.2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 x14ac:dyDescent="0.2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 x14ac:dyDescent="0.2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 x14ac:dyDescent="0.2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 x14ac:dyDescent="0.2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 x14ac:dyDescent="0.2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 x14ac:dyDescent="0.2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 x14ac:dyDescent="0.2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 x14ac:dyDescent="0.2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 x14ac:dyDescent="0.2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 x14ac:dyDescent="0.2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 x14ac:dyDescent="0.2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 x14ac:dyDescent="0.2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 x14ac:dyDescent="0.2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 x14ac:dyDescent="0.2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 x14ac:dyDescent="0.2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 x14ac:dyDescent="0.2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 x14ac:dyDescent="0.2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 x14ac:dyDescent="0.2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 x14ac:dyDescent="0.2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 x14ac:dyDescent="0.2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 x14ac:dyDescent="0.2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 x14ac:dyDescent="0.2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 x14ac:dyDescent="0.2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 x14ac:dyDescent="0.2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 x14ac:dyDescent="0.2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 x14ac:dyDescent="0.2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 x14ac:dyDescent="0.2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 x14ac:dyDescent="0.2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 x14ac:dyDescent="0.2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 x14ac:dyDescent="0.2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 x14ac:dyDescent="0.2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 x14ac:dyDescent="0.2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 x14ac:dyDescent="0.2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 x14ac:dyDescent="0.2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 x14ac:dyDescent="0.2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 x14ac:dyDescent="0.2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 x14ac:dyDescent="0.2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 x14ac:dyDescent="0.2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 x14ac:dyDescent="0.2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 x14ac:dyDescent="0.2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 x14ac:dyDescent="0.2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 x14ac:dyDescent="0.2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 x14ac:dyDescent="0.2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 x14ac:dyDescent="0.2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 x14ac:dyDescent="0.2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 x14ac:dyDescent="0.2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 x14ac:dyDescent="0.2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 x14ac:dyDescent="0.2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 x14ac:dyDescent="0.2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 x14ac:dyDescent="0.2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 x14ac:dyDescent="0.2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 x14ac:dyDescent="0.2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 x14ac:dyDescent="0.2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 x14ac:dyDescent="0.2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 x14ac:dyDescent="0.2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 x14ac:dyDescent="0.2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 x14ac:dyDescent="0.2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 x14ac:dyDescent="0.2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 x14ac:dyDescent="0.2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 x14ac:dyDescent="0.2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 x14ac:dyDescent="0.2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 x14ac:dyDescent="0.2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 x14ac:dyDescent="0.2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 x14ac:dyDescent="0.2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 x14ac:dyDescent="0.2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 x14ac:dyDescent="0.2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 x14ac:dyDescent="0.2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 x14ac:dyDescent="0.2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 x14ac:dyDescent="0.2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 x14ac:dyDescent="0.2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 x14ac:dyDescent="0.2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 x14ac:dyDescent="0.2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 x14ac:dyDescent="0.2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 x14ac:dyDescent="0.2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 x14ac:dyDescent="0.2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 x14ac:dyDescent="0.2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 x14ac:dyDescent="0.2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 x14ac:dyDescent="0.2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 x14ac:dyDescent="0.2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 x14ac:dyDescent="0.2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 x14ac:dyDescent="0.2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 x14ac:dyDescent="0.2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 x14ac:dyDescent="0.2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 x14ac:dyDescent="0.2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 x14ac:dyDescent="0.2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 x14ac:dyDescent="0.2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 x14ac:dyDescent="0.2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 x14ac:dyDescent="0.2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 x14ac:dyDescent="0.2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 x14ac:dyDescent="0.2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 x14ac:dyDescent="0.2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 x14ac:dyDescent="0.2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 x14ac:dyDescent="0.2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 x14ac:dyDescent="0.2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 x14ac:dyDescent="0.2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 x14ac:dyDescent="0.2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 x14ac:dyDescent="0.2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 x14ac:dyDescent="0.2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 x14ac:dyDescent="0.2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 x14ac:dyDescent="0.2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 x14ac:dyDescent="0.2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 x14ac:dyDescent="0.2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 x14ac:dyDescent="0.2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 x14ac:dyDescent="0.2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 x14ac:dyDescent="0.2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 x14ac:dyDescent="0.2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 x14ac:dyDescent="0.2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 x14ac:dyDescent="0.2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 x14ac:dyDescent="0.2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 x14ac:dyDescent="0.2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 x14ac:dyDescent="0.2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 x14ac:dyDescent="0.2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 x14ac:dyDescent="0.2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 x14ac:dyDescent="0.2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 x14ac:dyDescent="0.2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 x14ac:dyDescent="0.2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 x14ac:dyDescent="0.2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 x14ac:dyDescent="0.2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 x14ac:dyDescent="0.2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 x14ac:dyDescent="0.2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 x14ac:dyDescent="0.2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 x14ac:dyDescent="0.2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 x14ac:dyDescent="0.2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 x14ac:dyDescent="0.2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 x14ac:dyDescent="0.2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 x14ac:dyDescent="0.2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 x14ac:dyDescent="0.2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 x14ac:dyDescent="0.2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 x14ac:dyDescent="0.2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 x14ac:dyDescent="0.2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 x14ac:dyDescent="0.2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 x14ac:dyDescent="0.2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 x14ac:dyDescent="0.2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 x14ac:dyDescent="0.2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 x14ac:dyDescent="0.2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 x14ac:dyDescent="0.2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 x14ac:dyDescent="0.2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 x14ac:dyDescent="0.2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 x14ac:dyDescent="0.2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 x14ac:dyDescent="0.2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 x14ac:dyDescent="0.2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 x14ac:dyDescent="0.2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 x14ac:dyDescent="0.2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 x14ac:dyDescent="0.2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 x14ac:dyDescent="0.2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 x14ac:dyDescent="0.2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 x14ac:dyDescent="0.2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 x14ac:dyDescent="0.2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 x14ac:dyDescent="0.2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 x14ac:dyDescent="0.2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 x14ac:dyDescent="0.2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 x14ac:dyDescent="0.2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 x14ac:dyDescent="0.2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 x14ac:dyDescent="0.2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 x14ac:dyDescent="0.2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 x14ac:dyDescent="0.2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 x14ac:dyDescent="0.2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 x14ac:dyDescent="0.2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 x14ac:dyDescent="0.2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 x14ac:dyDescent="0.2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 x14ac:dyDescent="0.2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 x14ac:dyDescent="0.2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 x14ac:dyDescent="0.2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 x14ac:dyDescent="0.2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 x14ac:dyDescent="0.2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 x14ac:dyDescent="0.2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 x14ac:dyDescent="0.2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 x14ac:dyDescent="0.2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 x14ac:dyDescent="0.2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 x14ac:dyDescent="0.2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 x14ac:dyDescent="0.2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 x14ac:dyDescent="0.2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 x14ac:dyDescent="0.2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 x14ac:dyDescent="0.2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 x14ac:dyDescent="0.2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 x14ac:dyDescent="0.2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 x14ac:dyDescent="0.2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 x14ac:dyDescent="0.2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 x14ac:dyDescent="0.2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 x14ac:dyDescent="0.2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 x14ac:dyDescent="0.2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 x14ac:dyDescent="0.2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 x14ac:dyDescent="0.2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 x14ac:dyDescent="0.2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 x14ac:dyDescent="0.2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 x14ac:dyDescent="0.2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 x14ac:dyDescent="0.2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 x14ac:dyDescent="0.2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 x14ac:dyDescent="0.2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 x14ac:dyDescent="0.2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 x14ac:dyDescent="0.2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 x14ac:dyDescent="0.2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 x14ac:dyDescent="0.2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 x14ac:dyDescent="0.2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 x14ac:dyDescent="0.2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 x14ac:dyDescent="0.2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 x14ac:dyDescent="0.2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 x14ac:dyDescent="0.2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 x14ac:dyDescent="0.2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 x14ac:dyDescent="0.2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 x14ac:dyDescent="0.2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 x14ac:dyDescent="0.2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 x14ac:dyDescent="0.2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 x14ac:dyDescent="0.2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 x14ac:dyDescent="0.2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 x14ac:dyDescent="0.2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 x14ac:dyDescent="0.2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 x14ac:dyDescent="0.2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 x14ac:dyDescent="0.2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 x14ac:dyDescent="0.2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 x14ac:dyDescent="0.2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 x14ac:dyDescent="0.2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 x14ac:dyDescent="0.2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 x14ac:dyDescent="0.2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 x14ac:dyDescent="0.2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 x14ac:dyDescent="0.2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 x14ac:dyDescent="0.2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 x14ac:dyDescent="0.2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 x14ac:dyDescent="0.2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 x14ac:dyDescent="0.2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 x14ac:dyDescent="0.2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 x14ac:dyDescent="0.2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 x14ac:dyDescent="0.2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 x14ac:dyDescent="0.2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 x14ac:dyDescent="0.2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 x14ac:dyDescent="0.2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 x14ac:dyDescent="0.2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 x14ac:dyDescent="0.2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 x14ac:dyDescent="0.2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 x14ac:dyDescent="0.2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 x14ac:dyDescent="0.2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 x14ac:dyDescent="0.2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 x14ac:dyDescent="0.2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 x14ac:dyDescent="0.2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 x14ac:dyDescent="0.2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 x14ac:dyDescent="0.2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 x14ac:dyDescent="0.2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 x14ac:dyDescent="0.2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 x14ac:dyDescent="0.2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 x14ac:dyDescent="0.2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 x14ac:dyDescent="0.2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 x14ac:dyDescent="0.2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 x14ac:dyDescent="0.2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 x14ac:dyDescent="0.2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 x14ac:dyDescent="0.2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 x14ac:dyDescent="0.2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 x14ac:dyDescent="0.2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 x14ac:dyDescent="0.2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 x14ac:dyDescent="0.2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 x14ac:dyDescent="0.2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 x14ac:dyDescent="0.2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 x14ac:dyDescent="0.2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 x14ac:dyDescent="0.2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 x14ac:dyDescent="0.2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 x14ac:dyDescent="0.2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 x14ac:dyDescent="0.2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 x14ac:dyDescent="0.2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 x14ac:dyDescent="0.2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 x14ac:dyDescent="0.2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 x14ac:dyDescent="0.2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 x14ac:dyDescent="0.2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 x14ac:dyDescent="0.2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 x14ac:dyDescent="0.2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 x14ac:dyDescent="0.2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 x14ac:dyDescent="0.2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 x14ac:dyDescent="0.2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 x14ac:dyDescent="0.2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 x14ac:dyDescent="0.2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 x14ac:dyDescent="0.2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 x14ac:dyDescent="0.2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 x14ac:dyDescent="0.2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 x14ac:dyDescent="0.2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 x14ac:dyDescent="0.2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 x14ac:dyDescent="0.2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 x14ac:dyDescent="0.2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 x14ac:dyDescent="0.2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 x14ac:dyDescent="0.2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 x14ac:dyDescent="0.2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 x14ac:dyDescent="0.2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 x14ac:dyDescent="0.2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 x14ac:dyDescent="0.2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 x14ac:dyDescent="0.2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 x14ac:dyDescent="0.2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 x14ac:dyDescent="0.2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 x14ac:dyDescent="0.2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 x14ac:dyDescent="0.2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 x14ac:dyDescent="0.2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 x14ac:dyDescent="0.2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 x14ac:dyDescent="0.2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 x14ac:dyDescent="0.2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 x14ac:dyDescent="0.2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 x14ac:dyDescent="0.2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 x14ac:dyDescent="0.2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 x14ac:dyDescent="0.2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 x14ac:dyDescent="0.2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 x14ac:dyDescent="0.2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 x14ac:dyDescent="0.2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 x14ac:dyDescent="0.2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 x14ac:dyDescent="0.2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 x14ac:dyDescent="0.2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 x14ac:dyDescent="0.2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 x14ac:dyDescent="0.2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 x14ac:dyDescent="0.2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 x14ac:dyDescent="0.2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 x14ac:dyDescent="0.2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 x14ac:dyDescent="0.2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 x14ac:dyDescent="0.2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 x14ac:dyDescent="0.2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 x14ac:dyDescent="0.2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 x14ac:dyDescent="0.2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 x14ac:dyDescent="0.2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 x14ac:dyDescent="0.2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 x14ac:dyDescent="0.2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 x14ac:dyDescent="0.2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 x14ac:dyDescent="0.2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 x14ac:dyDescent="0.2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 x14ac:dyDescent="0.2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 x14ac:dyDescent="0.2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 x14ac:dyDescent="0.2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 x14ac:dyDescent="0.2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 x14ac:dyDescent="0.2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 x14ac:dyDescent="0.2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 x14ac:dyDescent="0.2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 x14ac:dyDescent="0.2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 x14ac:dyDescent="0.2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 x14ac:dyDescent="0.2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 x14ac:dyDescent="0.2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 x14ac:dyDescent="0.2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 x14ac:dyDescent="0.2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 x14ac:dyDescent="0.2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 x14ac:dyDescent="0.2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 x14ac:dyDescent="0.2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 x14ac:dyDescent="0.2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 x14ac:dyDescent="0.2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 x14ac:dyDescent="0.2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 x14ac:dyDescent="0.2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 x14ac:dyDescent="0.2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 x14ac:dyDescent="0.2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 x14ac:dyDescent="0.2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 x14ac:dyDescent="0.2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 x14ac:dyDescent="0.2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 x14ac:dyDescent="0.2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 x14ac:dyDescent="0.2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 x14ac:dyDescent="0.2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 x14ac:dyDescent="0.2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 x14ac:dyDescent="0.2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 x14ac:dyDescent="0.2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 x14ac:dyDescent="0.2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 x14ac:dyDescent="0.2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 x14ac:dyDescent="0.2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 x14ac:dyDescent="0.2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 x14ac:dyDescent="0.2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 x14ac:dyDescent="0.2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 x14ac:dyDescent="0.2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 x14ac:dyDescent="0.2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 x14ac:dyDescent="0.2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 x14ac:dyDescent="0.2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 x14ac:dyDescent="0.2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 x14ac:dyDescent="0.2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 x14ac:dyDescent="0.2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 x14ac:dyDescent="0.2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 x14ac:dyDescent="0.2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 x14ac:dyDescent="0.2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 x14ac:dyDescent="0.2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 x14ac:dyDescent="0.2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 x14ac:dyDescent="0.2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 x14ac:dyDescent="0.2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 x14ac:dyDescent="0.2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 x14ac:dyDescent="0.2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 x14ac:dyDescent="0.2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 x14ac:dyDescent="0.2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 x14ac:dyDescent="0.2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 x14ac:dyDescent="0.2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 x14ac:dyDescent="0.2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 x14ac:dyDescent="0.2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 x14ac:dyDescent="0.2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 x14ac:dyDescent="0.2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 x14ac:dyDescent="0.2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 x14ac:dyDescent="0.2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 x14ac:dyDescent="0.2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 x14ac:dyDescent="0.2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 x14ac:dyDescent="0.2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 x14ac:dyDescent="0.2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 x14ac:dyDescent="0.2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 x14ac:dyDescent="0.2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 x14ac:dyDescent="0.2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 x14ac:dyDescent="0.2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 x14ac:dyDescent="0.2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 x14ac:dyDescent="0.2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 x14ac:dyDescent="0.2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 x14ac:dyDescent="0.2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 x14ac:dyDescent="0.2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 x14ac:dyDescent="0.2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 x14ac:dyDescent="0.2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 x14ac:dyDescent="0.2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 x14ac:dyDescent="0.2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 x14ac:dyDescent="0.2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 x14ac:dyDescent="0.2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 x14ac:dyDescent="0.2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 x14ac:dyDescent="0.2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 x14ac:dyDescent="0.2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 x14ac:dyDescent="0.2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 x14ac:dyDescent="0.2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 x14ac:dyDescent="0.2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 x14ac:dyDescent="0.2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 x14ac:dyDescent="0.2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 x14ac:dyDescent="0.2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 x14ac:dyDescent="0.25">
      <c r="A833" s="7"/>
      <c r="B833" s="6"/>
      <c r="C833" s="7"/>
      <c r="D833" s="7"/>
      <c r="E833" s="9"/>
      <c r="F833" s="30"/>
      <c r="G833" s="29"/>
      <c r="H833" s="31"/>
    </row>
    <row r="834" spans="1:8" ht="15.75" x14ac:dyDescent="0.25">
      <c r="A834" s="7"/>
      <c r="B834" s="6"/>
      <c r="C834" s="7"/>
      <c r="D834" s="7"/>
      <c r="E834" s="9"/>
      <c r="F834" s="30"/>
      <c r="G834" s="29"/>
      <c r="H834" s="31"/>
    </row>
    <row r="835" spans="1:8" ht="15.75" x14ac:dyDescent="0.25">
      <c r="A835" s="7"/>
      <c r="B835" s="6"/>
      <c r="C835" s="7"/>
      <c r="D835" s="7"/>
      <c r="E835" s="9"/>
      <c r="F835" s="30"/>
      <c r="G835" s="29"/>
      <c r="H835" s="31"/>
    </row>
    <row r="836" spans="1:8" ht="15.75" x14ac:dyDescent="0.2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 x14ac:dyDescent="0.25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 x14ac:dyDescent="0.25">
      <c r="A838" s="22"/>
      <c r="B838" s="23"/>
      <c r="C838" s="24"/>
      <c r="D838" s="25"/>
      <c r="E838" s="26"/>
    </row>
    <row r="839" spans="1:8" ht="15" customHeight="1" x14ac:dyDescent="0.25">
      <c r="A839" s="22"/>
      <c r="B839" s="23"/>
      <c r="C839" s="24"/>
      <c r="D839" s="25"/>
      <c r="E839" s="26"/>
    </row>
    <row r="840" spans="1:8" ht="15" customHeight="1" x14ac:dyDescent="0.25">
      <c r="A840" s="22"/>
      <c r="B840" s="23"/>
      <c r="C840" s="24"/>
      <c r="D840" s="25"/>
      <c r="E840" s="26"/>
    </row>
    <row r="841" spans="1:8" ht="15" customHeight="1" x14ac:dyDescent="0.25">
      <c r="A841" s="22"/>
      <c r="B841" s="23"/>
      <c r="C841" s="24"/>
      <c r="D841" s="25"/>
      <c r="E841" s="26"/>
    </row>
    <row r="842" spans="1:8" ht="15" customHeight="1" x14ac:dyDescent="0.25">
      <c r="E842" s="12"/>
    </row>
    <row r="843" spans="1:8" ht="15" customHeight="1" x14ac:dyDescent="0.25">
      <c r="E843" s="12"/>
    </row>
    <row r="844" spans="1:8" ht="15" customHeight="1" x14ac:dyDescent="0.25">
      <c r="E844" s="12"/>
    </row>
    <row r="845" spans="1:8" ht="15" customHeight="1" x14ac:dyDescent="0.25">
      <c r="E845" s="12"/>
    </row>
    <row r="846" spans="1:8" ht="15" customHeight="1" x14ac:dyDescent="0.25">
      <c r="A846" t="s">
        <v>138</v>
      </c>
      <c r="D846" s="13" t="s">
        <v>139</v>
      </c>
      <c r="E846" s="12" t="s">
        <v>140</v>
      </c>
    </row>
    <row r="847" spans="1:8" ht="15" customHeight="1" x14ac:dyDescent="0.25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 x14ac:dyDescent="0.25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 x14ac:dyDescent="0.25">
      <c r="A849" s="18" t="s">
        <v>147</v>
      </c>
      <c r="D849" s="19" t="s">
        <v>148</v>
      </c>
      <c r="E849" s="20" t="s">
        <v>149</v>
      </c>
    </row>
    <row r="850" spans="1:5" ht="15" customHeight="1" x14ac:dyDescent="0.25">
      <c r="E850" s="12"/>
    </row>
    <row r="851" spans="1:5" ht="15" customHeight="1" x14ac:dyDescent="0.25">
      <c r="E851" s="12"/>
    </row>
    <row r="852" spans="1:5" ht="15" customHeight="1" x14ac:dyDescent="0.25">
      <c r="E852" s="12"/>
    </row>
    <row r="853" spans="1:5" ht="15" customHeight="1" x14ac:dyDescent="0.25">
      <c r="E853" s="12"/>
    </row>
    <row r="854" spans="1:5" ht="15" customHeight="1" x14ac:dyDescent="0.25">
      <c r="E854" s="12"/>
    </row>
    <row r="855" spans="1:5" ht="15" customHeight="1" x14ac:dyDescent="0.25">
      <c r="E855" s="12"/>
    </row>
    <row r="856" spans="1:5" ht="15" customHeight="1" x14ac:dyDescent="0.25">
      <c r="E856" s="12"/>
    </row>
    <row r="857" spans="1:5" ht="15" customHeight="1" x14ac:dyDescent="0.25">
      <c r="E857" s="12"/>
    </row>
    <row r="858" spans="1:5" ht="15" customHeight="1" x14ac:dyDescent="0.25">
      <c r="E858" s="12"/>
    </row>
    <row r="859" spans="1:5" ht="15" customHeight="1" x14ac:dyDescent="0.25">
      <c r="E859" s="12"/>
    </row>
    <row r="860" spans="1:5" ht="15" customHeight="1" x14ac:dyDescent="0.25">
      <c r="E860" s="12"/>
    </row>
    <row r="861" spans="1:5" ht="15" customHeight="1" x14ac:dyDescent="0.25">
      <c r="E861" s="12"/>
    </row>
    <row r="862" spans="1:5" ht="15" customHeight="1" x14ac:dyDescent="0.25">
      <c r="E862" s="12"/>
    </row>
    <row r="863" spans="1:5" ht="15" customHeight="1" x14ac:dyDescent="0.25">
      <c r="E863" s="12"/>
    </row>
    <row r="864" spans="1:5" ht="15" customHeight="1" x14ac:dyDescent="0.25">
      <c r="E864" s="12"/>
    </row>
    <row r="865" spans="5:5" ht="15" customHeight="1" x14ac:dyDescent="0.25">
      <c r="E865" s="12"/>
    </row>
    <row r="866" spans="5:5" ht="15" customHeight="1" x14ac:dyDescent="0.25">
      <c r="E866" s="12"/>
    </row>
    <row r="867" spans="5:5" ht="15" customHeight="1" x14ac:dyDescent="0.25">
      <c r="E867" s="12"/>
    </row>
    <row r="868" spans="5:5" ht="15" customHeight="1" x14ac:dyDescent="0.25">
      <c r="E868" s="12"/>
    </row>
    <row r="869" spans="5:5" ht="15" customHeight="1" x14ac:dyDescent="0.25">
      <c r="E869" s="12"/>
    </row>
    <row r="870" spans="5:5" ht="15" customHeight="1" x14ac:dyDescent="0.25">
      <c r="E870" s="12"/>
    </row>
    <row r="871" spans="5:5" ht="15" customHeight="1" x14ac:dyDescent="0.25">
      <c r="E871" s="12"/>
    </row>
    <row r="872" spans="5:5" ht="15" customHeight="1" x14ac:dyDescent="0.25">
      <c r="E872" s="12"/>
    </row>
    <row r="873" spans="5:5" ht="15" customHeight="1" x14ac:dyDescent="0.25">
      <c r="E873" s="12"/>
    </row>
    <row r="874" spans="5:5" ht="15" customHeight="1" x14ac:dyDescent="0.25">
      <c r="E874" s="12"/>
    </row>
    <row r="875" spans="5:5" ht="15" customHeight="1" x14ac:dyDescent="0.25">
      <c r="E875" s="12"/>
    </row>
    <row r="876" spans="5:5" ht="15" customHeight="1" x14ac:dyDescent="0.25">
      <c r="E876" s="12"/>
    </row>
    <row r="877" spans="5:5" ht="15" customHeight="1" x14ac:dyDescent="0.25">
      <c r="E877" s="12"/>
    </row>
    <row r="878" spans="5:5" ht="15" customHeight="1" x14ac:dyDescent="0.25">
      <c r="E878" s="12"/>
    </row>
    <row r="879" spans="5:5" ht="15" customHeight="1" x14ac:dyDescent="0.25">
      <c r="E879" s="12"/>
    </row>
    <row r="880" spans="5:5" ht="15" customHeight="1" x14ac:dyDescent="0.25">
      <c r="E880" s="12"/>
    </row>
    <row r="881" spans="5:5" ht="15" customHeight="1" x14ac:dyDescent="0.25">
      <c r="E881" s="12"/>
    </row>
    <row r="882" spans="5:5" ht="15" customHeight="1" x14ac:dyDescent="0.25">
      <c r="E882" s="12"/>
    </row>
    <row r="883" spans="5:5" ht="15" customHeight="1" x14ac:dyDescent="0.25">
      <c r="E883" s="12"/>
    </row>
    <row r="884" spans="5:5" ht="15" customHeight="1" x14ac:dyDescent="0.25">
      <c r="E884" s="12"/>
    </row>
    <row r="885" spans="5:5" ht="15" customHeight="1" x14ac:dyDescent="0.25">
      <c r="E885" s="12"/>
    </row>
    <row r="886" spans="5:5" ht="15" customHeight="1" x14ac:dyDescent="0.25">
      <c r="E886" s="12"/>
    </row>
    <row r="887" spans="5:5" ht="15" customHeight="1" x14ac:dyDescent="0.25">
      <c r="E887" s="12"/>
    </row>
    <row r="888" spans="5:5" ht="15" customHeight="1" x14ac:dyDescent="0.25">
      <c r="E888" s="12"/>
    </row>
    <row r="889" spans="5:5" ht="15" customHeight="1" x14ac:dyDescent="0.25">
      <c r="E889" s="12"/>
    </row>
    <row r="890" spans="5:5" ht="15" customHeight="1" x14ac:dyDescent="0.25">
      <c r="E890" s="12"/>
    </row>
    <row r="891" spans="5:5" ht="15" customHeight="1" x14ac:dyDescent="0.25">
      <c r="E891" s="12"/>
    </row>
    <row r="892" spans="5:5" ht="15" customHeight="1" x14ac:dyDescent="0.25">
      <c r="E892" s="12"/>
    </row>
    <row r="893" spans="5:5" ht="15" customHeight="1" x14ac:dyDescent="0.25">
      <c r="E893" s="12"/>
    </row>
    <row r="894" spans="5:5" ht="15" customHeight="1" x14ac:dyDescent="0.25">
      <c r="E894" s="12"/>
    </row>
    <row r="895" spans="5:5" ht="15" customHeight="1" x14ac:dyDescent="0.25">
      <c r="E895" s="12"/>
    </row>
    <row r="896" spans="5:5" ht="15" customHeight="1" x14ac:dyDescent="0.25">
      <c r="E896" s="12"/>
    </row>
    <row r="897" spans="5:5" ht="15" customHeight="1" x14ac:dyDescent="0.25">
      <c r="E897" s="12"/>
    </row>
    <row r="898" spans="5:5" ht="15" customHeight="1" x14ac:dyDescent="0.25">
      <c r="E898" s="12"/>
    </row>
    <row r="899" spans="5:5" ht="15" customHeight="1" x14ac:dyDescent="0.25">
      <c r="E899" s="12"/>
    </row>
    <row r="900" spans="5:5" ht="15" customHeight="1" x14ac:dyDescent="0.25">
      <c r="E900" s="12"/>
    </row>
    <row r="901" spans="5:5" ht="15" customHeight="1" x14ac:dyDescent="0.25">
      <c r="E901" s="12"/>
    </row>
    <row r="902" spans="5:5" ht="15" customHeight="1" x14ac:dyDescent="0.25">
      <c r="E902" s="12"/>
    </row>
    <row r="903" spans="5:5" ht="15" customHeight="1" x14ac:dyDescent="0.25">
      <c r="E903" s="12"/>
    </row>
    <row r="904" spans="5:5" ht="15" customHeight="1" x14ac:dyDescent="0.25">
      <c r="E904" s="12"/>
    </row>
    <row r="905" spans="5:5" ht="15" customHeight="1" x14ac:dyDescent="0.25">
      <c r="E905" s="12"/>
    </row>
    <row r="906" spans="5:5" ht="15" customHeight="1" x14ac:dyDescent="0.25">
      <c r="E906" s="12"/>
    </row>
    <row r="907" spans="5:5" ht="15" customHeight="1" x14ac:dyDescent="0.25">
      <c r="E907" s="12"/>
    </row>
    <row r="908" spans="5:5" ht="15" customHeight="1" x14ac:dyDescent="0.25">
      <c r="E908" s="12"/>
    </row>
    <row r="909" spans="5:5" ht="15" customHeight="1" x14ac:dyDescent="0.25">
      <c r="E909" s="12"/>
    </row>
    <row r="910" spans="5:5" ht="15" customHeight="1" x14ac:dyDescent="0.25">
      <c r="E910" s="12"/>
    </row>
    <row r="911" spans="5:5" ht="15" customHeight="1" x14ac:dyDescent="0.25">
      <c r="E911" s="12"/>
    </row>
    <row r="912" spans="5:5" ht="15" customHeight="1" x14ac:dyDescent="0.25">
      <c r="E912" s="12"/>
    </row>
    <row r="913" spans="5:5" ht="15" customHeight="1" x14ac:dyDescent="0.25">
      <c r="E913" s="12"/>
    </row>
    <row r="914" spans="5:5" ht="15" customHeight="1" x14ac:dyDescent="0.25">
      <c r="E914" s="12"/>
    </row>
    <row r="915" spans="5:5" ht="15" customHeight="1" x14ac:dyDescent="0.25">
      <c r="E915" s="12"/>
    </row>
    <row r="916" spans="5:5" ht="15" customHeight="1" x14ac:dyDescent="0.25">
      <c r="E916" s="12"/>
    </row>
    <row r="917" spans="5:5" ht="15" customHeight="1" x14ac:dyDescent="0.25">
      <c r="E917" s="12"/>
    </row>
    <row r="918" spans="5:5" ht="15" customHeight="1" x14ac:dyDescent="0.25">
      <c r="E918" s="12"/>
    </row>
    <row r="919" spans="5:5" ht="15" customHeight="1" x14ac:dyDescent="0.25">
      <c r="E919" s="12"/>
    </row>
    <row r="920" spans="5:5" ht="15" customHeight="1" x14ac:dyDescent="0.25">
      <c r="E920" s="12"/>
    </row>
    <row r="921" spans="5:5" ht="15" customHeight="1" x14ac:dyDescent="0.25">
      <c r="E921" s="12"/>
    </row>
    <row r="922" spans="5:5" ht="15" customHeight="1" x14ac:dyDescent="0.25">
      <c r="E922" s="12"/>
    </row>
    <row r="923" spans="5:5" ht="15" customHeight="1" x14ac:dyDescent="0.25">
      <c r="E923" s="12"/>
    </row>
    <row r="924" spans="5:5" ht="15" customHeight="1" x14ac:dyDescent="0.25">
      <c r="E924" s="12"/>
    </row>
    <row r="925" spans="5:5" ht="15" customHeight="1" x14ac:dyDescent="0.25">
      <c r="E925" s="12"/>
    </row>
    <row r="926" spans="5:5" ht="15" customHeight="1" x14ac:dyDescent="0.25">
      <c r="E926" s="12"/>
    </row>
    <row r="927" spans="5:5" ht="15" customHeight="1" x14ac:dyDescent="0.25">
      <c r="E927" s="12"/>
    </row>
    <row r="928" spans="5:5" ht="15" customHeight="1" x14ac:dyDescent="0.25">
      <c r="E928" s="12"/>
    </row>
    <row r="929" spans="5:5" ht="15" customHeight="1" x14ac:dyDescent="0.25">
      <c r="E929" s="12"/>
    </row>
    <row r="930" spans="5:5" ht="15" customHeight="1" x14ac:dyDescent="0.25">
      <c r="E930" s="12"/>
    </row>
    <row r="931" spans="5:5" ht="15" customHeight="1" x14ac:dyDescent="0.25">
      <c r="E931" s="12"/>
    </row>
    <row r="932" spans="5:5" ht="15" customHeight="1" x14ac:dyDescent="0.25">
      <c r="E932" s="12"/>
    </row>
    <row r="933" spans="5:5" ht="15" customHeight="1" x14ac:dyDescent="0.25">
      <c r="E933" s="12"/>
    </row>
    <row r="934" spans="5:5" ht="15" customHeight="1" x14ac:dyDescent="0.25">
      <c r="E934" s="12"/>
    </row>
    <row r="935" spans="5:5" ht="15" customHeight="1" x14ac:dyDescent="0.25">
      <c r="E935" s="12"/>
    </row>
    <row r="936" spans="5:5" ht="15" customHeight="1" x14ac:dyDescent="0.25">
      <c r="E936" s="12"/>
    </row>
    <row r="937" spans="5:5" ht="15" customHeight="1" x14ac:dyDescent="0.25">
      <c r="E937" s="12"/>
    </row>
    <row r="938" spans="5:5" ht="15" customHeight="1" x14ac:dyDescent="0.25">
      <c r="E938" s="12"/>
    </row>
    <row r="939" spans="5:5" ht="15" customHeight="1" x14ac:dyDescent="0.25">
      <c r="E939" s="12"/>
    </row>
    <row r="940" spans="5:5" ht="15" customHeight="1" x14ac:dyDescent="0.25">
      <c r="E940" s="12"/>
    </row>
    <row r="941" spans="5:5" ht="15" customHeight="1" x14ac:dyDescent="0.25">
      <c r="E941" s="12"/>
    </row>
    <row r="942" spans="5:5" ht="15" customHeight="1" x14ac:dyDescent="0.25">
      <c r="E942" s="12"/>
    </row>
    <row r="943" spans="5:5" ht="15" customHeight="1" x14ac:dyDescent="0.25">
      <c r="E943" s="12"/>
    </row>
    <row r="944" spans="5:5" ht="15" customHeight="1" x14ac:dyDescent="0.25">
      <c r="E944" s="12"/>
    </row>
    <row r="945" spans="5:5" ht="15" customHeight="1" x14ac:dyDescent="0.25">
      <c r="E945" s="12"/>
    </row>
    <row r="946" spans="5:5" ht="15" customHeight="1" x14ac:dyDescent="0.25">
      <c r="E946" s="12"/>
    </row>
    <row r="947" spans="5:5" ht="15" customHeight="1" x14ac:dyDescent="0.25">
      <c r="E947" s="12"/>
    </row>
    <row r="948" spans="5:5" ht="15" customHeight="1" x14ac:dyDescent="0.25">
      <c r="E948" s="12"/>
    </row>
    <row r="949" spans="5:5" ht="15" customHeight="1" x14ac:dyDescent="0.25">
      <c r="E949" s="12"/>
    </row>
    <row r="950" spans="5:5" ht="15" customHeight="1" x14ac:dyDescent="0.25">
      <c r="E950" s="12"/>
    </row>
    <row r="951" spans="5:5" ht="15" customHeight="1" x14ac:dyDescent="0.25">
      <c r="E951" s="12"/>
    </row>
    <row r="952" spans="5:5" ht="15" customHeight="1" x14ac:dyDescent="0.25">
      <c r="E952" s="12"/>
    </row>
    <row r="953" spans="5:5" ht="15" customHeight="1" x14ac:dyDescent="0.25">
      <c r="E953" s="12"/>
    </row>
    <row r="954" spans="5:5" ht="15" customHeight="1" x14ac:dyDescent="0.25">
      <c r="E954" s="12"/>
    </row>
    <row r="955" spans="5:5" ht="15" customHeight="1" x14ac:dyDescent="0.25">
      <c r="E955" s="12"/>
    </row>
    <row r="956" spans="5:5" ht="15" customHeight="1" x14ac:dyDescent="0.25">
      <c r="E956" s="12"/>
    </row>
    <row r="957" spans="5:5" ht="15" customHeight="1" x14ac:dyDescent="0.25">
      <c r="E957" s="12"/>
    </row>
    <row r="958" spans="5:5" ht="15" customHeight="1" x14ac:dyDescent="0.25">
      <c r="E958" s="12"/>
    </row>
    <row r="959" spans="5:5" ht="15" customHeight="1" x14ac:dyDescent="0.25">
      <c r="E959" s="12"/>
    </row>
    <row r="960" spans="5:5" ht="15" customHeight="1" x14ac:dyDescent="0.25">
      <c r="E960" s="12"/>
    </row>
    <row r="961" spans="5:5" ht="15" customHeight="1" x14ac:dyDescent="0.25">
      <c r="E961" s="12"/>
    </row>
    <row r="962" spans="5:5" ht="15" customHeight="1" x14ac:dyDescent="0.25">
      <c r="E962" s="12"/>
    </row>
    <row r="963" spans="5:5" ht="15" customHeight="1" x14ac:dyDescent="0.25">
      <c r="E963" s="12"/>
    </row>
    <row r="964" spans="5:5" ht="15" customHeight="1" x14ac:dyDescent="0.25">
      <c r="E964" s="12"/>
    </row>
    <row r="965" spans="5:5" ht="15" customHeight="1" x14ac:dyDescent="0.25">
      <c r="E965" s="12"/>
    </row>
    <row r="966" spans="5:5" ht="15" customHeight="1" x14ac:dyDescent="0.25">
      <c r="E966" s="12"/>
    </row>
    <row r="967" spans="5:5" ht="15" customHeight="1" x14ac:dyDescent="0.25">
      <c r="E967" s="12"/>
    </row>
    <row r="968" spans="5:5" ht="15" customHeight="1" x14ac:dyDescent="0.25">
      <c r="E968" s="12"/>
    </row>
    <row r="969" spans="5:5" ht="15" customHeight="1" x14ac:dyDescent="0.25">
      <c r="E969" s="12"/>
    </row>
    <row r="970" spans="5:5" ht="15" customHeight="1" x14ac:dyDescent="0.25">
      <c r="E970" s="12"/>
    </row>
    <row r="971" spans="5:5" ht="15" customHeight="1" x14ac:dyDescent="0.25">
      <c r="E971" s="12"/>
    </row>
    <row r="972" spans="5:5" ht="15" customHeight="1" x14ac:dyDescent="0.25">
      <c r="E972" s="12"/>
    </row>
    <row r="973" spans="5:5" ht="15" customHeight="1" x14ac:dyDescent="0.25">
      <c r="E973" s="12"/>
    </row>
    <row r="974" spans="5:5" ht="15" customHeight="1" x14ac:dyDescent="0.25">
      <c r="E974" s="12"/>
    </row>
    <row r="975" spans="5:5" ht="15" customHeight="1" x14ac:dyDescent="0.25">
      <c r="E975" s="12"/>
    </row>
    <row r="976" spans="5:5" ht="15" customHeight="1" x14ac:dyDescent="0.25">
      <c r="E976" s="12"/>
    </row>
    <row r="977" spans="5:5" ht="15" customHeight="1" x14ac:dyDescent="0.25">
      <c r="E977" s="12"/>
    </row>
    <row r="978" spans="5:5" ht="15" customHeight="1" x14ac:dyDescent="0.25">
      <c r="E978" s="12"/>
    </row>
    <row r="979" spans="5:5" ht="15" customHeight="1" x14ac:dyDescent="0.25">
      <c r="E979" s="12"/>
    </row>
    <row r="980" spans="5:5" ht="15" customHeight="1" x14ac:dyDescent="0.25">
      <c r="E980" s="12"/>
    </row>
    <row r="981" spans="5:5" ht="15" customHeight="1" x14ac:dyDescent="0.25">
      <c r="E981" s="12"/>
    </row>
    <row r="982" spans="5:5" ht="15" customHeight="1" x14ac:dyDescent="0.25">
      <c r="E982" s="12"/>
    </row>
    <row r="983" spans="5:5" ht="15" customHeight="1" x14ac:dyDescent="0.25">
      <c r="E983" s="12"/>
    </row>
    <row r="984" spans="5:5" ht="15" customHeight="1" x14ac:dyDescent="0.25">
      <c r="E984" s="12"/>
    </row>
    <row r="985" spans="5:5" ht="15" customHeight="1" x14ac:dyDescent="0.25">
      <c r="E985" s="12"/>
    </row>
    <row r="986" spans="5:5" ht="15" customHeight="1" x14ac:dyDescent="0.25">
      <c r="E986" s="12"/>
    </row>
    <row r="987" spans="5:5" ht="15" customHeight="1" x14ac:dyDescent="0.25">
      <c r="E987" s="12"/>
    </row>
    <row r="988" spans="5:5" ht="15" customHeight="1" x14ac:dyDescent="0.25">
      <c r="E988" s="12"/>
    </row>
    <row r="989" spans="5:5" ht="15" customHeight="1" x14ac:dyDescent="0.25">
      <c r="E989" s="12"/>
    </row>
    <row r="990" spans="5:5" ht="15" customHeight="1" x14ac:dyDescent="0.25">
      <c r="E990" s="12"/>
    </row>
    <row r="991" spans="5:5" ht="15" customHeight="1" x14ac:dyDescent="0.25">
      <c r="E991" s="12"/>
    </row>
    <row r="992" spans="5:5" ht="15" customHeight="1" x14ac:dyDescent="0.25">
      <c r="E992" s="12"/>
    </row>
    <row r="993" spans="5:5" ht="15" customHeight="1" x14ac:dyDescent="0.25">
      <c r="E993" s="12"/>
    </row>
    <row r="994" spans="5:5" ht="15" customHeight="1" x14ac:dyDescent="0.25">
      <c r="E994" s="12"/>
    </row>
    <row r="995" spans="5:5" ht="15" customHeight="1" x14ac:dyDescent="0.25">
      <c r="E995" s="12"/>
    </row>
    <row r="996" spans="5:5" ht="15" customHeight="1" x14ac:dyDescent="0.25">
      <c r="E996" s="12"/>
    </row>
    <row r="997" spans="5:5" ht="15" customHeight="1" x14ac:dyDescent="0.25">
      <c r="E997" s="12"/>
    </row>
    <row r="998" spans="5:5" ht="15" customHeight="1" x14ac:dyDescent="0.25">
      <c r="E998" s="12"/>
    </row>
    <row r="999" spans="5:5" ht="15" customHeight="1" x14ac:dyDescent="0.25">
      <c r="E999" s="12"/>
    </row>
    <row r="1000" spans="5:5" ht="15" customHeight="1" x14ac:dyDescent="0.25">
      <c r="E1000" s="12"/>
    </row>
    <row r="1001" spans="5:5" ht="15" customHeight="1" x14ac:dyDescent="0.25">
      <c r="E1001" s="12"/>
    </row>
    <row r="1002" spans="5:5" ht="15" customHeight="1" x14ac:dyDescent="0.25">
      <c r="E1002" s="12"/>
    </row>
    <row r="1003" spans="5:5" ht="15" customHeight="1" x14ac:dyDescent="0.25">
      <c r="E1003" s="12"/>
    </row>
    <row r="1004" spans="5:5" ht="15" customHeight="1" x14ac:dyDescent="0.25">
      <c r="E1004" s="12"/>
    </row>
    <row r="1005" spans="5:5" ht="15" customHeight="1" x14ac:dyDescent="0.25">
      <c r="E1005" s="12"/>
    </row>
    <row r="1006" spans="5:5" ht="15" customHeight="1" x14ac:dyDescent="0.25">
      <c r="E1006" s="12"/>
    </row>
    <row r="1007" spans="5:5" ht="15" customHeight="1" x14ac:dyDescent="0.25">
      <c r="E1007" s="12"/>
    </row>
    <row r="1008" spans="5:5" ht="15" customHeight="1" x14ac:dyDescent="0.25">
      <c r="E1008" s="12"/>
    </row>
    <row r="1009" spans="5:5" ht="15" customHeight="1" x14ac:dyDescent="0.25">
      <c r="E1009" s="12"/>
    </row>
    <row r="1010" spans="5:5" ht="15" customHeight="1" x14ac:dyDescent="0.25">
      <c r="E1010" s="12"/>
    </row>
    <row r="1011" spans="5:5" ht="15" customHeight="1" x14ac:dyDescent="0.25">
      <c r="E1011" s="12"/>
    </row>
    <row r="1012" spans="5:5" ht="15" customHeight="1" x14ac:dyDescent="0.25">
      <c r="E1012" s="12"/>
    </row>
    <row r="1013" spans="5:5" ht="15" customHeight="1" x14ac:dyDescent="0.25">
      <c r="E1013" s="12"/>
    </row>
    <row r="1014" spans="5:5" ht="15" customHeight="1" x14ac:dyDescent="0.25">
      <c r="E1014" s="12"/>
    </row>
    <row r="1015" spans="5:5" ht="15" customHeight="1" x14ac:dyDescent="0.25">
      <c r="E1015" s="12"/>
    </row>
    <row r="1016" spans="5:5" ht="15" customHeight="1" x14ac:dyDescent="0.25">
      <c r="E1016" s="12"/>
    </row>
    <row r="1017" spans="5:5" ht="15" customHeight="1" x14ac:dyDescent="0.25">
      <c r="E1017" s="12"/>
    </row>
    <row r="1018" spans="5:5" ht="15" customHeight="1" x14ac:dyDescent="0.25">
      <c r="E1018" s="12"/>
    </row>
    <row r="1019" spans="5:5" ht="15" customHeight="1" x14ac:dyDescent="0.25">
      <c r="E1019" s="12"/>
    </row>
    <row r="1020" spans="5:5" ht="15" customHeight="1" x14ac:dyDescent="0.25">
      <c r="E1020" s="12"/>
    </row>
    <row r="1021" spans="5:5" ht="15" customHeight="1" x14ac:dyDescent="0.25">
      <c r="E1021" s="12"/>
    </row>
    <row r="1022" spans="5:5" ht="15" customHeight="1" x14ac:dyDescent="0.25">
      <c r="E1022" s="12"/>
    </row>
    <row r="1023" spans="5:5" ht="15" customHeight="1" x14ac:dyDescent="0.25">
      <c r="E1023" s="12"/>
    </row>
    <row r="1024" spans="5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x14ac:dyDescent="0.25">
      <c r="E1768" s="12"/>
    </row>
    <row r="1769" spans="5:5" x14ac:dyDescent="0.25">
      <c r="E1769" s="12"/>
    </row>
    <row r="1770" spans="5:5" x14ac:dyDescent="0.2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94"/>
  <sheetViews>
    <sheetView topLeftCell="A65" zoomScale="90" zoomScaleNormal="90" workbookViewId="0">
      <selection activeCell="B66" sqref="B6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57" customWidth="1"/>
    <col min="5" max="5" width="23.85546875" style="57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57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207" t="s">
        <v>1345</v>
      </c>
      <c r="C48" s="207"/>
      <c r="D48" s="207"/>
      <c r="E48" s="207"/>
      <c r="F48" s="207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57"/>
    </row>
    <row r="52" spans="2:7" hidden="1" x14ac:dyDescent="0.25">
      <c r="B52" s="56" t="s">
        <v>138</v>
      </c>
      <c r="C52" s="68"/>
      <c r="D52" s="57" t="s">
        <v>139</v>
      </c>
      <c r="G52" s="57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57" t="s">
        <v>145</v>
      </c>
      <c r="G54" s="57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57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1465</v>
      </c>
      <c r="D66" s="208"/>
      <c r="E66" s="208"/>
      <c r="F66" s="208"/>
      <c r="G66" s="208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1466</v>
      </c>
      <c r="M68" s="67"/>
    </row>
    <row r="69" spans="2:13" ht="30" x14ac:dyDescent="0.25">
      <c r="B69" s="96" t="s">
        <v>1427</v>
      </c>
      <c r="C69" s="97" t="s">
        <v>1435</v>
      </c>
      <c r="D69" s="98">
        <v>44950</v>
      </c>
      <c r="E69" s="99" t="s">
        <v>1448</v>
      </c>
      <c r="F69" s="63" t="s">
        <v>1359</v>
      </c>
      <c r="G69" s="100">
        <v>18762</v>
      </c>
      <c r="H69" s="98">
        <v>44950</v>
      </c>
      <c r="I69" s="77" t="s">
        <v>1425</v>
      </c>
      <c r="J69" s="101">
        <v>0</v>
      </c>
      <c r="K69" s="102">
        <v>29370340585</v>
      </c>
      <c r="L69" s="74"/>
    </row>
    <row r="70" spans="2:13" x14ac:dyDescent="0.25">
      <c r="B70" s="103" t="s">
        <v>1428</v>
      </c>
      <c r="C70" s="99" t="s">
        <v>1436</v>
      </c>
      <c r="D70" s="98">
        <v>44951</v>
      </c>
      <c r="E70" s="99" t="s">
        <v>1449</v>
      </c>
      <c r="F70" s="63" t="s">
        <v>1359</v>
      </c>
      <c r="G70" s="104">
        <v>125316</v>
      </c>
      <c r="H70" s="98">
        <v>44951</v>
      </c>
      <c r="I70" s="77" t="s">
        <v>1425</v>
      </c>
      <c r="J70" s="101">
        <v>5310</v>
      </c>
      <c r="K70" s="102">
        <v>28388736336</v>
      </c>
      <c r="L70" s="74"/>
    </row>
    <row r="71" spans="2:13" x14ac:dyDescent="0.25">
      <c r="B71" s="103" t="s">
        <v>1429</v>
      </c>
      <c r="C71" s="99" t="s">
        <v>1437</v>
      </c>
      <c r="D71" s="98">
        <v>44951</v>
      </c>
      <c r="E71" s="99" t="s">
        <v>1450</v>
      </c>
      <c r="F71" s="63" t="s">
        <v>1359</v>
      </c>
      <c r="G71" s="104">
        <v>30419.22</v>
      </c>
      <c r="H71" s="98">
        <v>44951</v>
      </c>
      <c r="I71" s="77" t="s">
        <v>1425</v>
      </c>
      <c r="J71" s="101">
        <v>1288.95</v>
      </c>
      <c r="K71" s="102">
        <v>29388780858</v>
      </c>
      <c r="L71" s="74"/>
    </row>
    <row r="72" spans="2:13" x14ac:dyDescent="0.25">
      <c r="B72" s="103" t="s">
        <v>1430</v>
      </c>
      <c r="C72" s="99" t="s">
        <v>1438</v>
      </c>
      <c r="D72" s="98">
        <v>44951</v>
      </c>
      <c r="E72" s="99" t="s">
        <v>1451</v>
      </c>
      <c r="F72" s="63" t="s">
        <v>1359</v>
      </c>
      <c r="G72" s="104">
        <v>3719.57</v>
      </c>
      <c r="H72" s="98">
        <v>44951</v>
      </c>
      <c r="I72" s="77" t="s">
        <v>1425</v>
      </c>
      <c r="J72" s="101">
        <v>158.97999999999999</v>
      </c>
      <c r="K72" s="102">
        <v>29388825591</v>
      </c>
      <c r="L72" s="74"/>
    </row>
    <row r="73" spans="2:13" x14ac:dyDescent="0.25">
      <c r="B73" s="103" t="s">
        <v>1431</v>
      </c>
      <c r="C73" s="99" t="s">
        <v>1439</v>
      </c>
      <c r="D73" s="98">
        <v>44951</v>
      </c>
      <c r="E73" s="99" t="s">
        <v>1452</v>
      </c>
      <c r="F73" s="63" t="s">
        <v>1359</v>
      </c>
      <c r="G73" s="104">
        <v>3843</v>
      </c>
      <c r="H73" s="98">
        <v>44951</v>
      </c>
      <c r="I73" s="77" t="s">
        <v>1425</v>
      </c>
      <c r="J73" s="101">
        <v>0</v>
      </c>
      <c r="K73" s="102">
        <v>29388863587</v>
      </c>
      <c r="L73" s="74"/>
    </row>
    <row r="74" spans="2:13" x14ac:dyDescent="0.25">
      <c r="B74" s="96" t="s">
        <v>21</v>
      </c>
      <c r="C74" s="105" t="s">
        <v>1440</v>
      </c>
      <c r="D74" s="98">
        <v>44951</v>
      </c>
      <c r="E74" s="99" t="s">
        <v>1453</v>
      </c>
      <c r="F74" s="63" t="s">
        <v>1359</v>
      </c>
      <c r="G74" s="100">
        <v>19070</v>
      </c>
      <c r="H74" s="98">
        <v>44951</v>
      </c>
      <c r="I74" s="77" t="s">
        <v>1425</v>
      </c>
      <c r="J74" s="101">
        <v>0</v>
      </c>
      <c r="K74" s="106">
        <v>29388888157</v>
      </c>
      <c r="L74" s="74"/>
    </row>
    <row r="75" spans="2:13" x14ac:dyDescent="0.25">
      <c r="B75" s="96" t="s">
        <v>21</v>
      </c>
      <c r="C75" s="107" t="s">
        <v>1441</v>
      </c>
      <c r="D75" s="98">
        <v>44951</v>
      </c>
      <c r="E75" s="99" t="s">
        <v>1454</v>
      </c>
      <c r="F75" s="63" t="s">
        <v>1359</v>
      </c>
      <c r="G75" s="100">
        <v>2808</v>
      </c>
      <c r="H75" s="98">
        <v>44951</v>
      </c>
      <c r="I75" s="77" t="s">
        <v>1425</v>
      </c>
      <c r="J75" s="101">
        <v>0</v>
      </c>
      <c r="K75" s="106">
        <v>29388908201</v>
      </c>
      <c r="L75" s="74"/>
    </row>
    <row r="76" spans="2:13" x14ac:dyDescent="0.25">
      <c r="B76" s="96" t="s">
        <v>1432</v>
      </c>
      <c r="C76" s="107" t="s">
        <v>1442</v>
      </c>
      <c r="D76" s="98">
        <v>44951</v>
      </c>
      <c r="E76" s="99" t="s">
        <v>1455</v>
      </c>
      <c r="F76" s="63" t="s">
        <v>1359</v>
      </c>
      <c r="G76" s="100">
        <v>3870.3</v>
      </c>
      <c r="H76" s="98">
        <v>44951</v>
      </c>
      <c r="I76" s="77" t="s">
        <v>1425</v>
      </c>
      <c r="J76" s="101">
        <v>149.25</v>
      </c>
      <c r="K76" s="106">
        <v>29388932771</v>
      </c>
      <c r="L76" s="74"/>
    </row>
    <row r="77" spans="2:13" x14ac:dyDescent="0.25">
      <c r="B77" s="96" t="s">
        <v>1432</v>
      </c>
      <c r="C77" s="107" t="s">
        <v>1443</v>
      </c>
      <c r="D77" s="98">
        <v>44951</v>
      </c>
      <c r="E77" s="99" t="s">
        <v>1456</v>
      </c>
      <c r="F77" s="63" t="s">
        <v>1359</v>
      </c>
      <c r="G77" s="100">
        <v>9958.25</v>
      </c>
      <c r="H77" s="98">
        <v>44951</v>
      </c>
      <c r="I77" s="77" t="s">
        <v>1425</v>
      </c>
      <c r="J77" s="101">
        <v>460.01</v>
      </c>
      <c r="K77" s="106">
        <v>29388956882</v>
      </c>
      <c r="L77" s="74"/>
    </row>
    <row r="78" spans="2:13" x14ac:dyDescent="0.25">
      <c r="B78" s="96" t="s">
        <v>1432</v>
      </c>
      <c r="C78" s="105" t="s">
        <v>1444</v>
      </c>
      <c r="D78" s="98">
        <v>44951</v>
      </c>
      <c r="E78" s="99" t="s">
        <v>1457</v>
      </c>
      <c r="F78" s="63" t="s">
        <v>1359</v>
      </c>
      <c r="G78" s="104">
        <v>34231.93</v>
      </c>
      <c r="H78" s="98">
        <v>44951</v>
      </c>
      <c r="I78" s="77" t="s">
        <v>1425</v>
      </c>
      <c r="J78" s="101">
        <v>1317.01</v>
      </c>
      <c r="K78" s="102">
        <v>29388995842</v>
      </c>
      <c r="L78" s="74"/>
    </row>
    <row r="79" spans="2:13" x14ac:dyDescent="0.25">
      <c r="B79" s="96" t="s">
        <v>1433</v>
      </c>
      <c r="C79" s="99" t="s">
        <v>1445</v>
      </c>
      <c r="D79" s="98">
        <v>44951</v>
      </c>
      <c r="E79" s="99" t="s">
        <v>1458</v>
      </c>
      <c r="F79" s="63" t="s">
        <v>1359</v>
      </c>
      <c r="G79" s="100">
        <v>20000</v>
      </c>
      <c r="H79" s="98">
        <v>44951</v>
      </c>
      <c r="I79" s="77" t="s">
        <v>1425</v>
      </c>
      <c r="J79" s="101">
        <v>1000</v>
      </c>
      <c r="K79" s="106">
        <v>29389141470</v>
      </c>
      <c r="L79" s="74"/>
    </row>
    <row r="80" spans="2:13" x14ac:dyDescent="0.25">
      <c r="B80" s="96" t="s">
        <v>1434</v>
      </c>
      <c r="C80" s="107" t="s">
        <v>1446</v>
      </c>
      <c r="D80" s="98">
        <v>44952</v>
      </c>
      <c r="E80" s="99" t="s">
        <v>1459</v>
      </c>
      <c r="F80" s="63" t="s">
        <v>1359</v>
      </c>
      <c r="G80" s="100">
        <v>18762</v>
      </c>
      <c r="H80" s="98">
        <v>44952</v>
      </c>
      <c r="I80" s="77" t="s">
        <v>1425</v>
      </c>
      <c r="J80" s="101">
        <v>3053.55</v>
      </c>
      <c r="K80" s="106" t="s">
        <v>1460</v>
      </c>
      <c r="L80" s="108"/>
    </row>
    <row r="81" spans="2:12" x14ac:dyDescent="0.25">
      <c r="B81" s="96" t="s">
        <v>1432</v>
      </c>
      <c r="C81" s="107" t="s">
        <v>1447</v>
      </c>
      <c r="D81" s="98">
        <v>44957</v>
      </c>
      <c r="E81" s="99" t="s">
        <v>1461</v>
      </c>
      <c r="F81" s="63" t="s">
        <v>1359</v>
      </c>
      <c r="G81" s="104">
        <v>125316</v>
      </c>
      <c r="H81" s="98">
        <v>44957</v>
      </c>
      <c r="I81" s="77" t="s">
        <v>1425</v>
      </c>
      <c r="J81" s="101">
        <v>2020.45</v>
      </c>
      <c r="K81" s="106">
        <v>29454122203</v>
      </c>
      <c r="L81" s="108"/>
    </row>
    <row r="82" spans="2:12" s="65" customFormat="1" ht="14.25" x14ac:dyDescent="0.2">
      <c r="B82" s="75"/>
      <c r="E82" s="76"/>
      <c r="F82" s="110" t="s">
        <v>1345</v>
      </c>
      <c r="G82" s="109">
        <f>SUM(G69:G81)</f>
        <v>416076.27</v>
      </c>
      <c r="I82" s="67"/>
      <c r="J82" s="109">
        <f>SUM(J69:J81)</f>
        <v>14758.2</v>
      </c>
    </row>
    <row r="83" spans="2:12" x14ac:dyDescent="0.25">
      <c r="B83" s="75"/>
      <c r="D83" s="56"/>
      <c r="E83" s="76"/>
    </row>
    <row r="84" spans="2:12" x14ac:dyDescent="0.25">
      <c r="B84" s="75"/>
      <c r="D84" s="56"/>
      <c r="E84" s="76"/>
    </row>
    <row r="85" spans="2:12" x14ac:dyDescent="0.25">
      <c r="B85" s="75"/>
      <c r="D85" s="56"/>
      <c r="E85" s="76"/>
    </row>
    <row r="86" spans="2:12" x14ac:dyDescent="0.25">
      <c r="B86" s="75"/>
      <c r="D86" s="56"/>
      <c r="E86" s="76"/>
    </row>
    <row r="87" spans="2:12" x14ac:dyDescent="0.25">
      <c r="B87" s="75"/>
      <c r="D87" s="56"/>
      <c r="E87" s="76"/>
    </row>
    <row r="88" spans="2:12" x14ac:dyDescent="0.25">
      <c r="B88" s="75"/>
      <c r="D88" s="56"/>
      <c r="E88" s="76"/>
    </row>
    <row r="89" spans="2:12" x14ac:dyDescent="0.25">
      <c r="B89" s="68"/>
      <c r="C89" s="68"/>
      <c r="D89" s="56"/>
      <c r="E89" s="68"/>
    </row>
    <row r="90" spans="2:12" x14ac:dyDescent="0.25">
      <c r="B90" s="65" t="s">
        <v>147</v>
      </c>
      <c r="C90" s="67" t="s">
        <v>149</v>
      </c>
      <c r="D90" s="56"/>
      <c r="E90" s="56"/>
    </row>
    <row r="91" spans="2:12" x14ac:dyDescent="0.25">
      <c r="C91" s="57"/>
      <c r="D91" s="56"/>
      <c r="E91" s="56"/>
    </row>
    <row r="92" spans="2:12" x14ac:dyDescent="0.25">
      <c r="B92" s="56" t="s">
        <v>138</v>
      </c>
      <c r="C92" s="57" t="s">
        <v>140</v>
      </c>
      <c r="D92" s="56"/>
      <c r="E92" s="56"/>
    </row>
    <row r="93" spans="2:12" x14ac:dyDescent="0.25">
      <c r="B93" s="65" t="s">
        <v>1462</v>
      </c>
      <c r="C93" s="67" t="s">
        <v>1464</v>
      </c>
      <c r="E93" s="56"/>
    </row>
    <row r="94" spans="2:12" x14ac:dyDescent="0.25">
      <c r="B94" s="56" t="s">
        <v>1463</v>
      </c>
      <c r="C94" s="57" t="s">
        <v>1350</v>
      </c>
      <c r="E94" s="56"/>
    </row>
  </sheetData>
  <mergeCells count="4">
    <mergeCell ref="C4:G4"/>
    <mergeCell ref="B48:F48"/>
    <mergeCell ref="C66:G66"/>
    <mergeCell ref="C65:G65"/>
  </mergeCells>
  <phoneticPr fontId="15" type="noConversion"/>
  <pageMargins left="0.23622047244094491" right="0.23622047244094491" top="0.74803149606299213" bottom="0.74803149606299213" header="0.31496062992125984" footer="0.31496062992125984"/>
  <pageSetup paperSize="5" scale="6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1"/>
  <sheetViews>
    <sheetView topLeftCell="A68" workbookViewId="0">
      <selection activeCell="B84" sqref="B84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11" customWidth="1"/>
    <col min="5" max="5" width="23.85546875" style="111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11" customWidth="1"/>
    <col min="10" max="10" width="13" style="56" customWidth="1"/>
    <col min="11" max="11" width="14.5703125" style="56" customWidth="1"/>
    <col min="12" max="12" width="13.710937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207" t="s">
        <v>1345</v>
      </c>
      <c r="C48" s="207"/>
      <c r="D48" s="207"/>
      <c r="E48" s="207"/>
      <c r="F48" s="207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11"/>
    </row>
    <row r="52" spans="2:7" hidden="1" x14ac:dyDescent="0.25">
      <c r="B52" s="56" t="s">
        <v>138</v>
      </c>
      <c r="C52" s="68"/>
      <c r="D52" s="111" t="s">
        <v>139</v>
      </c>
      <c r="G52" s="111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11" t="s">
        <v>145</v>
      </c>
      <c r="G54" s="111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11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1492</v>
      </c>
      <c r="D66" s="208"/>
      <c r="E66" s="208"/>
      <c r="F66" s="208"/>
      <c r="G66" s="208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1468</v>
      </c>
      <c r="C69" s="114" t="s">
        <v>1471</v>
      </c>
      <c r="D69" s="120">
        <v>44958</v>
      </c>
      <c r="E69" s="117" t="s">
        <v>1480</v>
      </c>
      <c r="F69" s="63" t="s">
        <v>1359</v>
      </c>
      <c r="G69" s="121">
        <v>6962</v>
      </c>
      <c r="H69" s="120">
        <v>44958</v>
      </c>
      <c r="I69" s="77" t="s">
        <v>1425</v>
      </c>
      <c r="J69" s="123"/>
      <c r="K69" s="124">
        <v>29472123572</v>
      </c>
      <c r="L69" s="123">
        <f>+G69-J69</f>
        <v>6962</v>
      </c>
    </row>
    <row r="70" spans="2:13" ht="15.75" x14ac:dyDescent="0.25">
      <c r="B70" s="113" t="s">
        <v>1469</v>
      </c>
      <c r="C70" s="114" t="s">
        <v>1472</v>
      </c>
      <c r="D70" s="120">
        <v>44981</v>
      </c>
      <c r="E70" s="117" t="s">
        <v>1481</v>
      </c>
      <c r="F70" s="63" t="s">
        <v>1359</v>
      </c>
      <c r="G70" s="122">
        <v>55000</v>
      </c>
      <c r="H70" s="120">
        <v>44981</v>
      </c>
      <c r="I70" s="77" t="s">
        <v>1425</v>
      </c>
      <c r="J70" s="123">
        <v>2330.5100000000002</v>
      </c>
      <c r="K70" s="125">
        <v>29735821184</v>
      </c>
      <c r="L70" s="123">
        <f t="shared" ref="L70:L79" si="0">+G70-J70</f>
        <v>52669.49</v>
      </c>
    </row>
    <row r="71" spans="2:13" s="65" customFormat="1" ht="15.75" x14ac:dyDescent="0.25">
      <c r="B71" s="113" t="s">
        <v>1432</v>
      </c>
      <c r="C71" s="116" t="s">
        <v>1473</v>
      </c>
      <c r="D71" s="120">
        <v>44981</v>
      </c>
      <c r="E71" s="117" t="s">
        <v>1482</v>
      </c>
      <c r="F71" s="63" t="s">
        <v>1359</v>
      </c>
      <c r="G71" s="122">
        <v>53787.5</v>
      </c>
      <c r="H71" s="120">
        <v>44981</v>
      </c>
      <c r="I71" s="77" t="s">
        <v>1425</v>
      </c>
      <c r="J71" s="123">
        <v>2068.75</v>
      </c>
      <c r="K71" s="125">
        <v>29735851304</v>
      </c>
      <c r="L71" s="123">
        <f t="shared" si="0"/>
        <v>51718.75</v>
      </c>
    </row>
    <row r="72" spans="2:13" ht="15.75" x14ac:dyDescent="0.25">
      <c r="B72" s="113" t="s">
        <v>1432</v>
      </c>
      <c r="C72" s="116" t="s">
        <v>1474</v>
      </c>
      <c r="D72" s="120">
        <v>44981</v>
      </c>
      <c r="E72" s="117" t="s">
        <v>1483</v>
      </c>
      <c r="F72" s="63" t="s">
        <v>1359</v>
      </c>
      <c r="G72" s="122">
        <v>36938.269999999997</v>
      </c>
      <c r="H72" s="120">
        <v>44981</v>
      </c>
      <c r="I72" s="77" t="s">
        <v>1425</v>
      </c>
      <c r="J72" s="123">
        <v>1421.1</v>
      </c>
      <c r="K72" s="125">
        <v>29735877728</v>
      </c>
      <c r="L72" s="123">
        <f t="shared" si="0"/>
        <v>35517.17</v>
      </c>
    </row>
    <row r="73" spans="2:13" ht="15.75" x14ac:dyDescent="0.25">
      <c r="B73" s="113" t="s">
        <v>21</v>
      </c>
      <c r="C73" s="116" t="s">
        <v>1475</v>
      </c>
      <c r="D73" s="120">
        <v>44981</v>
      </c>
      <c r="E73" s="117" t="s">
        <v>1484</v>
      </c>
      <c r="F73" s="63" t="s">
        <v>1359</v>
      </c>
      <c r="G73" s="122">
        <v>19070</v>
      </c>
      <c r="H73" s="120">
        <v>44981</v>
      </c>
      <c r="I73" s="77" t="s">
        <v>1425</v>
      </c>
      <c r="J73" s="123"/>
      <c r="K73" s="125">
        <v>29735907648</v>
      </c>
      <c r="L73" s="123">
        <f t="shared" si="0"/>
        <v>19070</v>
      </c>
    </row>
    <row r="74" spans="2:13" ht="15.75" x14ac:dyDescent="0.25">
      <c r="B74" s="112" t="s">
        <v>1468</v>
      </c>
      <c r="C74" s="114" t="s">
        <v>1471</v>
      </c>
      <c r="D74" s="120">
        <v>44981</v>
      </c>
      <c r="E74" s="117" t="s">
        <v>1485</v>
      </c>
      <c r="F74" s="63" t="s">
        <v>1359</v>
      </c>
      <c r="G74" s="121">
        <v>9580</v>
      </c>
      <c r="H74" s="120">
        <v>44981</v>
      </c>
      <c r="I74" s="77" t="s">
        <v>1425</v>
      </c>
      <c r="J74" s="123"/>
      <c r="K74" s="124">
        <v>29735978003</v>
      </c>
      <c r="L74" s="123">
        <f t="shared" si="0"/>
        <v>9580</v>
      </c>
    </row>
    <row r="75" spans="2:13" ht="15.75" x14ac:dyDescent="0.25">
      <c r="B75" s="113" t="s">
        <v>1082</v>
      </c>
      <c r="C75" s="118" t="s">
        <v>1476</v>
      </c>
      <c r="D75" s="120">
        <v>44981</v>
      </c>
      <c r="E75" s="117" t="s">
        <v>1486</v>
      </c>
      <c r="F75" s="63" t="s">
        <v>1359</v>
      </c>
      <c r="G75" s="122">
        <v>3518.98</v>
      </c>
      <c r="H75" s="120">
        <v>44981</v>
      </c>
      <c r="I75" s="77" t="s">
        <v>1425</v>
      </c>
      <c r="J75" s="123">
        <v>150</v>
      </c>
      <c r="K75" s="125">
        <v>29736045839</v>
      </c>
      <c r="L75" s="123">
        <f t="shared" si="0"/>
        <v>3368.98</v>
      </c>
    </row>
    <row r="76" spans="2:13" ht="15.75" x14ac:dyDescent="0.25">
      <c r="B76" s="113" t="s">
        <v>1432</v>
      </c>
      <c r="C76" s="118" t="s">
        <v>1477</v>
      </c>
      <c r="D76" s="120">
        <v>44981</v>
      </c>
      <c r="E76" s="117" t="s">
        <v>1487</v>
      </c>
      <c r="F76" s="63" t="s">
        <v>1359</v>
      </c>
      <c r="G76" s="122">
        <v>3870.3</v>
      </c>
      <c r="H76" s="120">
        <v>44981</v>
      </c>
      <c r="I76" s="77" t="s">
        <v>1425</v>
      </c>
      <c r="J76" s="123">
        <v>149.25</v>
      </c>
      <c r="K76" s="125">
        <v>29736084777</v>
      </c>
      <c r="L76" s="123">
        <f t="shared" si="0"/>
        <v>3721.05</v>
      </c>
    </row>
    <row r="77" spans="2:13" ht="15.75" x14ac:dyDescent="0.25">
      <c r="B77" s="113" t="s">
        <v>1432</v>
      </c>
      <c r="C77" s="118" t="s">
        <v>1477</v>
      </c>
      <c r="D77" s="120">
        <v>44981</v>
      </c>
      <c r="E77" s="117" t="s">
        <v>1488</v>
      </c>
      <c r="F77" s="63" t="s">
        <v>1359</v>
      </c>
      <c r="G77" s="122">
        <v>3090.3</v>
      </c>
      <c r="H77" s="120">
        <v>44981</v>
      </c>
      <c r="I77" s="77" t="s">
        <v>1425</v>
      </c>
      <c r="J77" s="123">
        <v>119.25</v>
      </c>
      <c r="K77" s="125">
        <v>29736120741</v>
      </c>
      <c r="L77" s="123">
        <f t="shared" si="0"/>
        <v>2971.05</v>
      </c>
    </row>
    <row r="78" spans="2:13" ht="15.75" x14ac:dyDescent="0.25">
      <c r="B78" s="113" t="s">
        <v>1470</v>
      </c>
      <c r="C78" s="116" t="s">
        <v>1478</v>
      </c>
      <c r="D78" s="120">
        <v>44981</v>
      </c>
      <c r="E78" s="117" t="s">
        <v>1489</v>
      </c>
      <c r="F78" s="63" t="s">
        <v>1359</v>
      </c>
      <c r="G78" s="122">
        <v>3843</v>
      </c>
      <c r="H78" s="120">
        <v>44981</v>
      </c>
      <c r="I78" s="77" t="s">
        <v>1425</v>
      </c>
      <c r="J78" s="123"/>
      <c r="K78" s="125">
        <v>29736163008</v>
      </c>
      <c r="L78" s="123">
        <f t="shared" si="0"/>
        <v>3843</v>
      </c>
    </row>
    <row r="79" spans="2:13" ht="15.75" x14ac:dyDescent="0.25">
      <c r="B79" s="113" t="s">
        <v>21</v>
      </c>
      <c r="C79" s="115" t="s">
        <v>1479</v>
      </c>
      <c r="D79" s="120">
        <v>44981</v>
      </c>
      <c r="E79" s="117" t="s">
        <v>1490</v>
      </c>
      <c r="F79" s="63" t="s">
        <v>1359</v>
      </c>
      <c r="G79" s="122">
        <v>2808</v>
      </c>
      <c r="H79" s="120">
        <v>44981</v>
      </c>
      <c r="I79" s="77" t="s">
        <v>1425</v>
      </c>
      <c r="J79" s="123"/>
      <c r="K79" s="125">
        <v>29736198277</v>
      </c>
      <c r="L79" s="123">
        <f t="shared" si="0"/>
        <v>2808</v>
      </c>
    </row>
    <row r="80" spans="2:13" x14ac:dyDescent="0.25">
      <c r="B80" s="111"/>
      <c r="D80" s="56"/>
      <c r="E80" s="56"/>
      <c r="F80" s="110" t="s">
        <v>1345</v>
      </c>
      <c r="G80" s="109">
        <f>SUM(G69:G79)</f>
        <v>198468.34999999998</v>
      </c>
      <c r="H80" s="65"/>
      <c r="I80" s="67"/>
      <c r="J80" s="109">
        <f t="shared" ref="J80:L80" si="1">SUM(J69:J79)</f>
        <v>6238.8600000000006</v>
      </c>
      <c r="K80" s="109"/>
      <c r="L80" s="109">
        <f t="shared" si="1"/>
        <v>192229.48999999996</v>
      </c>
    </row>
    <row r="81" spans="2:9" x14ac:dyDescent="0.25">
      <c r="B81" s="65" t="s">
        <v>147</v>
      </c>
      <c r="D81" s="56"/>
      <c r="E81" s="56"/>
    </row>
    <row r="82" spans="2:9" x14ac:dyDescent="0.25">
      <c r="D82" s="56"/>
      <c r="E82" s="56"/>
    </row>
    <row r="83" spans="2:9" x14ac:dyDescent="0.25">
      <c r="B83" s="56" t="s">
        <v>138</v>
      </c>
      <c r="C83" s="119"/>
      <c r="D83" s="56"/>
      <c r="E83" s="56"/>
    </row>
    <row r="84" spans="2:9" x14ac:dyDescent="0.25">
      <c r="B84" s="65" t="s">
        <v>1462</v>
      </c>
      <c r="C84" s="67" t="s">
        <v>1464</v>
      </c>
      <c r="E84" s="56"/>
    </row>
    <row r="85" spans="2:9" x14ac:dyDescent="0.25">
      <c r="B85" s="56" t="s">
        <v>1463</v>
      </c>
      <c r="C85" s="111" t="s">
        <v>1350</v>
      </c>
      <c r="E85" s="56"/>
    </row>
    <row r="86" spans="2:9" x14ac:dyDescent="0.25">
      <c r="C86" s="111"/>
      <c r="E86" s="56"/>
    </row>
    <row r="87" spans="2:9" x14ac:dyDescent="0.25">
      <c r="C87" s="111"/>
      <c r="E87" s="56"/>
    </row>
    <row r="88" spans="2:9" x14ac:dyDescent="0.25">
      <c r="C88" s="111"/>
      <c r="E88" s="56"/>
    </row>
    <row r="89" spans="2:9" x14ac:dyDescent="0.25">
      <c r="C89" s="111"/>
      <c r="E89" s="56"/>
      <c r="H89" s="111"/>
      <c r="I89" s="56"/>
    </row>
    <row r="90" spans="2:9" x14ac:dyDescent="0.25">
      <c r="C90" s="111"/>
      <c r="E90" s="56"/>
      <c r="H90" s="111"/>
      <c r="I90" s="56"/>
    </row>
    <row r="91" spans="2:9" x14ac:dyDescent="0.25">
      <c r="C91" s="111"/>
      <c r="E91" s="56"/>
      <c r="H91" s="111"/>
      <c r="I91" s="56"/>
    </row>
    <row r="92" spans="2:9" x14ac:dyDescent="0.25">
      <c r="C92" s="111"/>
      <c r="E92" s="56"/>
      <c r="H92" s="111"/>
      <c r="I92" s="56"/>
    </row>
    <row r="93" spans="2:9" x14ac:dyDescent="0.25">
      <c r="B93" s="75"/>
      <c r="H93" s="111"/>
      <c r="I93" s="56"/>
    </row>
    <row r="94" spans="2:9" x14ac:dyDescent="0.25">
      <c r="B94" s="75"/>
      <c r="H94" s="111"/>
      <c r="I94" s="56"/>
    </row>
    <row r="95" spans="2:9" x14ac:dyDescent="0.25">
      <c r="B95" s="75"/>
      <c r="H95" s="111"/>
      <c r="I95" s="56"/>
    </row>
    <row r="96" spans="2:9" x14ac:dyDescent="0.25">
      <c r="B96" s="75"/>
      <c r="H96" s="111"/>
      <c r="I96" s="56"/>
    </row>
    <row r="97" spans="2:9" x14ac:dyDescent="0.25">
      <c r="B97" s="75"/>
      <c r="H97" s="111"/>
      <c r="I97" s="56"/>
    </row>
    <row r="98" spans="2:9" x14ac:dyDescent="0.25">
      <c r="B98" s="75"/>
      <c r="H98" s="111"/>
      <c r="I98" s="56"/>
    </row>
    <row r="99" spans="2:9" x14ac:dyDescent="0.25">
      <c r="B99" s="75"/>
      <c r="H99" s="111"/>
      <c r="I99" s="56"/>
    </row>
    <row r="100" spans="2:9" x14ac:dyDescent="0.25">
      <c r="B100" s="68"/>
      <c r="H100" s="111"/>
      <c r="I100" s="56"/>
    </row>
    <row r="101" spans="2:9" x14ac:dyDescent="0.25">
      <c r="H101" s="111"/>
      <c r="I101" s="56"/>
    </row>
  </sheetData>
  <mergeCells count="4">
    <mergeCell ref="C4:G4"/>
    <mergeCell ref="B48:F48"/>
    <mergeCell ref="C65:G65"/>
    <mergeCell ref="C66:G66"/>
  </mergeCells>
  <pageMargins left="0.7" right="0.7" top="0.75" bottom="0.75" header="0.3" footer="0.3"/>
  <pageSetup paperSize="5" scale="62" fitToHeight="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95"/>
  <sheetViews>
    <sheetView topLeftCell="B59" workbookViewId="0">
      <selection activeCell="J81" sqref="J81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6" customWidth="1"/>
    <col min="5" max="5" width="23.85546875" style="126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6" customWidth="1"/>
    <col min="10" max="10" width="13" style="56" customWidth="1"/>
    <col min="11" max="11" width="14.5703125" style="56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207" t="s">
        <v>1345</v>
      </c>
      <c r="C48" s="207"/>
      <c r="D48" s="207"/>
      <c r="E48" s="207"/>
      <c r="F48" s="207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6"/>
    </row>
    <row r="52" spans="2:7" hidden="1" x14ac:dyDescent="0.25">
      <c r="B52" s="56" t="s">
        <v>138</v>
      </c>
      <c r="C52" s="68"/>
      <c r="D52" s="126" t="s">
        <v>139</v>
      </c>
      <c r="G52" s="12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6" t="s">
        <v>145</v>
      </c>
      <c r="G54" s="126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6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1493</v>
      </c>
      <c r="D66" s="208"/>
      <c r="E66" s="208"/>
      <c r="F66" s="208"/>
      <c r="G66" s="208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2" t="s">
        <v>1427</v>
      </c>
      <c r="C69" s="114" t="s">
        <v>1471</v>
      </c>
      <c r="D69" s="120">
        <v>44988</v>
      </c>
      <c r="E69" s="117" t="s">
        <v>1502</v>
      </c>
      <c r="F69" s="63" t="s">
        <v>1359</v>
      </c>
      <c r="G69" s="121">
        <v>9086</v>
      </c>
      <c r="H69" s="120">
        <v>44988</v>
      </c>
      <c r="I69" s="77" t="s">
        <v>1425</v>
      </c>
      <c r="J69" s="123"/>
      <c r="K69" s="124">
        <v>29828147411</v>
      </c>
      <c r="L69" s="123">
        <f>+G69-J69</f>
        <v>9086</v>
      </c>
    </row>
    <row r="70" spans="2:13" ht="15.75" x14ac:dyDescent="0.25">
      <c r="B70" s="113" t="s">
        <v>1494</v>
      </c>
      <c r="C70" s="115" t="s">
        <v>1498</v>
      </c>
      <c r="D70" s="120">
        <v>44999</v>
      </c>
      <c r="E70" s="117" t="s">
        <v>1503</v>
      </c>
      <c r="F70" s="63" t="s">
        <v>1359</v>
      </c>
      <c r="G70" s="121">
        <v>1450943.08</v>
      </c>
      <c r="H70" s="120">
        <v>44999</v>
      </c>
      <c r="I70" s="77" t="s">
        <v>1425</v>
      </c>
      <c r="J70" s="123">
        <v>61429.79</v>
      </c>
      <c r="K70" s="124">
        <v>29944674328</v>
      </c>
      <c r="L70" s="123">
        <f t="shared" ref="L70:L73" si="0">+G70-J70</f>
        <v>1389513.29</v>
      </c>
    </row>
    <row r="71" spans="2:13" s="65" customFormat="1" ht="15.75" x14ac:dyDescent="0.25">
      <c r="B71" s="113" t="s">
        <v>1495</v>
      </c>
      <c r="C71" s="114" t="s">
        <v>1499</v>
      </c>
      <c r="D71" s="120">
        <v>45016</v>
      </c>
      <c r="E71" s="117" t="s">
        <v>1504</v>
      </c>
      <c r="F71" s="63" t="s">
        <v>1359</v>
      </c>
      <c r="G71" s="122">
        <v>180989.63</v>
      </c>
      <c r="H71" s="120">
        <v>45016</v>
      </c>
      <c r="I71" s="77" t="s">
        <v>1425</v>
      </c>
      <c r="J71" s="123">
        <v>7669.09</v>
      </c>
      <c r="K71" s="125">
        <v>30161331339</v>
      </c>
      <c r="L71" s="123">
        <f t="shared" si="0"/>
        <v>173320.54</v>
      </c>
    </row>
    <row r="72" spans="2:13" ht="15.75" x14ac:dyDescent="0.25">
      <c r="B72" s="113" t="s">
        <v>1494</v>
      </c>
      <c r="C72" s="116" t="s">
        <v>1500</v>
      </c>
      <c r="D72" s="120">
        <v>45016</v>
      </c>
      <c r="E72" s="117" t="s">
        <v>1505</v>
      </c>
      <c r="F72" s="63" t="s">
        <v>1359</v>
      </c>
      <c r="G72" s="122">
        <v>556599.79</v>
      </c>
      <c r="H72" s="120">
        <v>45016</v>
      </c>
      <c r="I72" s="77" t="s">
        <v>1425</v>
      </c>
      <c r="J72" s="123">
        <v>23584.74</v>
      </c>
      <c r="K72" s="125">
        <v>30161393830</v>
      </c>
      <c r="L72" s="123">
        <f t="shared" si="0"/>
        <v>533015.05000000005</v>
      </c>
    </row>
    <row r="73" spans="2:13" ht="30.75" x14ac:dyDescent="0.25">
      <c r="B73" s="113" t="s">
        <v>1496</v>
      </c>
      <c r="C73" s="116" t="s">
        <v>1501</v>
      </c>
      <c r="D73" s="120">
        <v>45016</v>
      </c>
      <c r="E73" s="117" t="s">
        <v>1506</v>
      </c>
      <c r="F73" s="63" t="s">
        <v>1359</v>
      </c>
      <c r="G73" s="122">
        <v>39999.64</v>
      </c>
      <c r="H73" s="120">
        <v>45016</v>
      </c>
      <c r="I73" s="77" t="s">
        <v>1425</v>
      </c>
      <c r="J73" s="123">
        <v>1694.9</v>
      </c>
      <c r="K73" s="125">
        <v>30161478297</v>
      </c>
      <c r="L73" s="123">
        <f t="shared" si="0"/>
        <v>38304.74</v>
      </c>
    </row>
    <row r="74" spans="2:13" x14ac:dyDescent="0.25">
      <c r="D74" s="56"/>
      <c r="E74" s="56"/>
      <c r="F74" s="110" t="s">
        <v>1345</v>
      </c>
      <c r="G74" s="109">
        <f>SUM(G69:G73)</f>
        <v>2237618.14</v>
      </c>
      <c r="H74" s="65"/>
      <c r="I74" s="67"/>
      <c r="J74" s="109">
        <f>SUM(J69:J73)</f>
        <v>94378.52</v>
      </c>
      <c r="K74" s="109"/>
      <c r="L74" s="109">
        <f>SUM(L69:L73)</f>
        <v>2143239.62</v>
      </c>
    </row>
    <row r="75" spans="2:13" x14ac:dyDescent="0.25">
      <c r="D75" s="56"/>
      <c r="E75" s="56"/>
    </row>
    <row r="76" spans="2:13" x14ac:dyDescent="0.25">
      <c r="B76" s="75"/>
      <c r="D76" s="56"/>
      <c r="E76" s="56"/>
    </row>
    <row r="77" spans="2:13" x14ac:dyDescent="0.25">
      <c r="B77" s="127"/>
      <c r="D77" s="210"/>
      <c r="E77" s="210"/>
    </row>
    <row r="78" spans="2:13" x14ac:dyDescent="0.25">
      <c r="B78" s="67" t="s">
        <v>1462</v>
      </c>
      <c r="D78" s="211" t="s">
        <v>1507</v>
      </c>
      <c r="E78" s="211"/>
    </row>
    <row r="79" spans="2:13" x14ac:dyDescent="0.25">
      <c r="B79" s="126" t="s">
        <v>1497</v>
      </c>
      <c r="D79" s="209" t="s">
        <v>1350</v>
      </c>
      <c r="E79" s="209"/>
    </row>
    <row r="80" spans="2:13" x14ac:dyDescent="0.25">
      <c r="B80" s="75"/>
      <c r="C80" s="126"/>
      <c r="E80" s="56"/>
    </row>
    <row r="81" spans="2:9" x14ac:dyDescent="0.25">
      <c r="B81" s="75"/>
      <c r="C81" s="126"/>
      <c r="E81" s="56"/>
    </row>
    <row r="82" spans="2:9" x14ac:dyDescent="0.25">
      <c r="B82" s="75"/>
      <c r="C82" s="126"/>
      <c r="E82" s="56"/>
    </row>
    <row r="83" spans="2:9" x14ac:dyDescent="0.25">
      <c r="B83" s="68"/>
      <c r="C83" s="126"/>
      <c r="E83" s="56"/>
      <c r="H83" s="126"/>
      <c r="I83" s="56"/>
    </row>
    <row r="84" spans="2:9" x14ac:dyDescent="0.25">
      <c r="C84" s="126"/>
      <c r="E84" s="56"/>
      <c r="H84" s="126"/>
      <c r="I84" s="56"/>
    </row>
    <row r="85" spans="2:9" x14ac:dyDescent="0.25">
      <c r="C85" s="126"/>
      <c r="E85" s="56"/>
      <c r="H85" s="126"/>
      <c r="I85" s="56"/>
    </row>
    <row r="86" spans="2:9" x14ac:dyDescent="0.25">
      <c r="C86" s="126"/>
      <c r="E86" s="56"/>
      <c r="H86" s="126"/>
      <c r="I86" s="56"/>
    </row>
    <row r="87" spans="2:9" x14ac:dyDescent="0.25">
      <c r="H87" s="126"/>
      <c r="I87" s="56"/>
    </row>
    <row r="88" spans="2:9" x14ac:dyDescent="0.25">
      <c r="H88" s="126"/>
      <c r="I88" s="56"/>
    </row>
    <row r="89" spans="2:9" x14ac:dyDescent="0.25">
      <c r="H89" s="126"/>
      <c r="I89" s="56"/>
    </row>
    <row r="90" spans="2:9" x14ac:dyDescent="0.25">
      <c r="H90" s="126"/>
      <c r="I90" s="56"/>
    </row>
    <row r="91" spans="2:9" x14ac:dyDescent="0.25">
      <c r="H91" s="126"/>
      <c r="I91" s="56"/>
    </row>
    <row r="92" spans="2:9" x14ac:dyDescent="0.25">
      <c r="H92" s="126"/>
      <c r="I92" s="56"/>
    </row>
    <row r="93" spans="2:9" x14ac:dyDescent="0.25">
      <c r="H93" s="126"/>
      <c r="I93" s="56"/>
    </row>
    <row r="94" spans="2:9" x14ac:dyDescent="0.25">
      <c r="H94" s="126"/>
      <c r="I94" s="56"/>
    </row>
    <row r="95" spans="2:9" x14ac:dyDescent="0.25">
      <c r="H95" s="126"/>
      <c r="I95" s="56"/>
    </row>
  </sheetData>
  <mergeCells count="7">
    <mergeCell ref="D79:E79"/>
    <mergeCell ref="C4:G4"/>
    <mergeCell ref="B48:F48"/>
    <mergeCell ref="C65:G65"/>
    <mergeCell ref="C66:G66"/>
    <mergeCell ref="D77:E77"/>
    <mergeCell ref="D78:E78"/>
  </mergeCells>
  <pageMargins left="0.7" right="0.7" top="0.75" bottom="0.75" header="0.3" footer="0.3"/>
  <pageSetup scale="47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22"/>
  <sheetViews>
    <sheetView topLeftCell="A83" workbookViewId="0">
      <selection activeCell="C106" sqref="C10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8" customWidth="1"/>
    <col min="5" max="5" width="23.85546875" style="128" customWidth="1"/>
    <col min="6" max="6" width="12" style="56" customWidth="1"/>
    <col min="7" max="7" width="18.42578125" style="56" customWidth="1"/>
    <col min="8" max="8" width="13.28515625" style="56" customWidth="1"/>
    <col min="9" max="9" width="11.42578125" style="128" customWidth="1"/>
    <col min="10" max="11" width="15.7109375" style="56" customWidth="1"/>
    <col min="12" max="12" width="16.28515625" style="56" customWidth="1"/>
    <col min="13" max="13" width="13.28515625" style="56" customWidth="1"/>
    <col min="14" max="16384" width="11.5703125" style="56"/>
  </cols>
  <sheetData>
    <row r="1" spans="2:7" hidden="1" x14ac:dyDescent="0.25">
      <c r="G1" s="58"/>
    </row>
    <row r="2" spans="2:7" hidden="1" x14ac:dyDescent="0.25">
      <c r="G2" s="58"/>
    </row>
    <row r="3" spans="2:7" hidden="1" x14ac:dyDescent="0.25">
      <c r="G3" s="58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58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82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82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82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82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82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82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82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82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85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85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85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87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87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87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87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87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87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87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87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87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87">
        <v>339000</v>
      </c>
    </row>
    <row r="28" spans="2:7" hidden="1" x14ac:dyDescent="0.25">
      <c r="B28" s="89"/>
      <c r="C28" s="79"/>
      <c r="D28" s="90"/>
      <c r="E28" s="83"/>
      <c r="F28" s="63"/>
      <c r="G28" s="87"/>
    </row>
    <row r="29" spans="2:7" ht="24.95" hidden="1" customHeight="1" x14ac:dyDescent="0.25">
      <c r="B29" s="89"/>
      <c r="C29" s="79"/>
      <c r="D29" s="90"/>
      <c r="E29" s="83"/>
      <c r="F29" s="63"/>
      <c r="G29" s="87"/>
    </row>
    <row r="30" spans="2:7" ht="24.95" hidden="1" customHeight="1" x14ac:dyDescent="0.25">
      <c r="B30" s="89"/>
      <c r="C30" s="79"/>
      <c r="D30" s="90"/>
      <c r="E30" s="83"/>
      <c r="F30" s="63"/>
      <c r="G30" s="87"/>
    </row>
    <row r="31" spans="2:7" ht="24.95" hidden="1" customHeight="1" x14ac:dyDescent="0.25">
      <c r="B31" s="89"/>
      <c r="C31" s="79"/>
      <c r="D31" s="90"/>
      <c r="E31" s="83"/>
      <c r="F31" s="63"/>
      <c r="G31" s="87"/>
    </row>
    <row r="32" spans="2:7" ht="24.95" hidden="1" customHeight="1" x14ac:dyDescent="0.25">
      <c r="B32" s="89"/>
      <c r="C32" s="79"/>
      <c r="D32" s="90"/>
      <c r="E32" s="83"/>
      <c r="F32" s="63"/>
      <c r="G32" s="87"/>
    </row>
    <row r="33" spans="2:7" ht="24.95" hidden="1" customHeight="1" x14ac:dyDescent="0.25">
      <c r="B33" s="89"/>
      <c r="C33" s="79"/>
      <c r="D33" s="90"/>
      <c r="E33" s="83"/>
      <c r="F33" s="63"/>
      <c r="G33" s="87"/>
    </row>
    <row r="34" spans="2:7" ht="24.95" hidden="1" customHeight="1" x14ac:dyDescent="0.25">
      <c r="B34" s="89"/>
      <c r="C34" s="79"/>
      <c r="D34" s="90"/>
      <c r="E34" s="83"/>
      <c r="F34" s="63"/>
      <c r="G34" s="87"/>
    </row>
    <row r="35" spans="2:7" ht="24.95" hidden="1" customHeight="1" x14ac:dyDescent="0.25">
      <c r="B35" s="89"/>
      <c r="C35" s="79"/>
      <c r="D35" s="90"/>
      <c r="E35" s="83"/>
      <c r="F35" s="63"/>
      <c r="G35" s="87"/>
    </row>
    <row r="36" spans="2:7" ht="24.95" hidden="1" customHeight="1" x14ac:dyDescent="0.25">
      <c r="B36" s="89"/>
      <c r="C36" s="79"/>
      <c r="D36" s="90"/>
      <c r="E36" s="83"/>
      <c r="F36" s="63"/>
      <c r="G36" s="87"/>
    </row>
    <row r="37" spans="2:7" ht="24.95" hidden="1" customHeight="1" x14ac:dyDescent="0.25">
      <c r="B37" s="89"/>
      <c r="C37" s="79"/>
      <c r="D37" s="90"/>
      <c r="E37" s="83"/>
      <c r="F37" s="63"/>
      <c r="G37" s="87"/>
    </row>
    <row r="38" spans="2:7" ht="24.95" hidden="1" customHeight="1" x14ac:dyDescent="0.25">
      <c r="B38" s="89"/>
      <c r="C38" s="79"/>
      <c r="D38" s="90"/>
      <c r="E38" s="83"/>
      <c r="F38" s="63"/>
      <c r="G38" s="87"/>
    </row>
    <row r="39" spans="2:7" hidden="1" x14ac:dyDescent="0.25">
      <c r="B39" s="89"/>
      <c r="C39" s="79"/>
      <c r="D39" s="90"/>
      <c r="E39" s="91"/>
      <c r="F39" s="63"/>
      <c r="G39" s="87"/>
    </row>
    <row r="40" spans="2:7" hidden="1" x14ac:dyDescent="0.25">
      <c r="B40" s="89"/>
      <c r="C40" s="79"/>
      <c r="D40" s="90"/>
      <c r="E40" s="91"/>
      <c r="F40" s="63"/>
      <c r="G40" s="87"/>
    </row>
    <row r="41" spans="2:7" hidden="1" x14ac:dyDescent="0.25">
      <c r="B41" s="89"/>
      <c r="C41" s="92"/>
      <c r="D41" s="90"/>
      <c r="E41" s="91"/>
      <c r="F41" s="63"/>
      <c r="G41" s="87"/>
    </row>
    <row r="42" spans="2:7" hidden="1" x14ac:dyDescent="0.25">
      <c r="B42" s="78"/>
      <c r="C42" s="92"/>
      <c r="D42" s="90"/>
      <c r="E42" s="91"/>
      <c r="F42" s="63"/>
      <c r="G42" s="87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87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87">
        <v>38420</v>
      </c>
    </row>
    <row r="45" spans="2:7" hidden="1" x14ac:dyDescent="0.25">
      <c r="B45" s="78"/>
      <c r="C45" s="92"/>
      <c r="D45" s="86"/>
      <c r="E45" s="86"/>
      <c r="F45" s="63"/>
      <c r="G45" s="87"/>
    </row>
    <row r="46" spans="2:7" hidden="1" x14ac:dyDescent="0.25">
      <c r="B46" s="93"/>
      <c r="C46" s="92"/>
      <c r="D46" s="86"/>
      <c r="E46" s="86"/>
      <c r="F46" s="63"/>
      <c r="G46" s="87"/>
    </row>
    <row r="47" spans="2:7" hidden="1" x14ac:dyDescent="0.25">
      <c r="B47" s="93"/>
      <c r="C47" s="94"/>
      <c r="D47" s="86"/>
      <c r="E47" s="86"/>
      <c r="F47" s="63"/>
      <c r="G47" s="87"/>
    </row>
    <row r="48" spans="2:7" hidden="1" x14ac:dyDescent="0.25">
      <c r="B48" s="207" t="s">
        <v>1345</v>
      </c>
      <c r="C48" s="207"/>
      <c r="D48" s="207"/>
      <c r="E48" s="207"/>
      <c r="F48" s="207"/>
      <c r="G48" s="64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  <c r="G51" s="128"/>
    </row>
    <row r="52" spans="2:7" hidden="1" x14ac:dyDescent="0.25">
      <c r="B52" s="56" t="s">
        <v>138</v>
      </c>
      <c r="C52" s="68"/>
      <c r="D52" s="128" t="s">
        <v>139</v>
      </c>
      <c r="G52" s="128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8" t="s">
        <v>145</v>
      </c>
      <c r="G54" s="128" t="s">
        <v>1350</v>
      </c>
    </row>
    <row r="55" spans="2:7" hidden="1" x14ac:dyDescent="0.25">
      <c r="G55" s="58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8" t="s">
        <v>1421</v>
      </c>
    </row>
    <row r="63" spans="2:7" x14ac:dyDescent="0.25">
      <c r="G63" s="58"/>
    </row>
    <row r="64" spans="2:7" x14ac:dyDescent="0.25">
      <c r="G64" s="58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1508</v>
      </c>
      <c r="D66" s="208"/>
      <c r="E66" s="208"/>
      <c r="F66" s="208"/>
      <c r="G66" s="208"/>
    </row>
    <row r="67" spans="2:13" x14ac:dyDescent="0.25">
      <c r="G67" s="58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13" t="s">
        <v>1509</v>
      </c>
      <c r="C69" s="113" t="s">
        <v>1522</v>
      </c>
      <c r="D69" s="132">
        <v>45029</v>
      </c>
      <c r="E69" s="134" t="s">
        <v>1547</v>
      </c>
      <c r="F69" s="63" t="s">
        <v>1359</v>
      </c>
      <c r="G69" s="140">
        <v>1209547</v>
      </c>
      <c r="H69" s="132">
        <v>45029</v>
      </c>
      <c r="I69" s="77" t="s">
        <v>1576</v>
      </c>
      <c r="J69" s="138">
        <v>53082.5</v>
      </c>
      <c r="K69" s="131">
        <v>30297097611</v>
      </c>
      <c r="L69" s="136">
        <v>1156464.5</v>
      </c>
    </row>
    <row r="70" spans="2:13" ht="15.75" x14ac:dyDescent="0.25">
      <c r="B70" s="113" t="s">
        <v>1510</v>
      </c>
      <c r="C70" s="113" t="s">
        <v>1523</v>
      </c>
      <c r="D70" s="132">
        <v>45029</v>
      </c>
      <c r="E70" s="135" t="s">
        <v>1548</v>
      </c>
      <c r="F70" s="63" t="s">
        <v>1359</v>
      </c>
      <c r="G70" s="136">
        <v>538966.18000000005</v>
      </c>
      <c r="H70" s="132">
        <v>45029</v>
      </c>
      <c r="I70" s="77" t="s">
        <v>1576</v>
      </c>
      <c r="J70" s="139">
        <v>22837.55</v>
      </c>
      <c r="K70" s="130">
        <v>30297432555</v>
      </c>
      <c r="L70" s="136">
        <v>516128.63</v>
      </c>
    </row>
    <row r="71" spans="2:13" ht="15.75" x14ac:dyDescent="0.25">
      <c r="B71" s="113" t="s">
        <v>1511</v>
      </c>
      <c r="C71" s="113" t="s">
        <v>1524</v>
      </c>
      <c r="D71" s="132">
        <v>45029</v>
      </c>
      <c r="E71" s="135" t="s">
        <v>1549</v>
      </c>
      <c r="F71" s="63" t="s">
        <v>1359</v>
      </c>
      <c r="G71" s="136">
        <v>382300.33</v>
      </c>
      <c r="H71" s="132">
        <v>45029</v>
      </c>
      <c r="I71" s="77" t="s">
        <v>1576</v>
      </c>
      <c r="J71" s="139">
        <v>19115.02</v>
      </c>
      <c r="K71" s="130">
        <v>30297464799</v>
      </c>
      <c r="L71" s="136">
        <v>363185.31</v>
      </c>
    </row>
    <row r="72" spans="2:13" ht="15.75" x14ac:dyDescent="0.25">
      <c r="B72" s="113" t="s">
        <v>1495</v>
      </c>
      <c r="C72" s="113" t="s">
        <v>1525</v>
      </c>
      <c r="D72" s="132">
        <v>45029</v>
      </c>
      <c r="E72" s="134" t="s">
        <v>1550</v>
      </c>
      <c r="F72" s="63" t="s">
        <v>1359</v>
      </c>
      <c r="G72" s="140">
        <v>259591.67</v>
      </c>
      <c r="H72" s="132">
        <v>45029</v>
      </c>
      <c r="I72" s="77" t="s">
        <v>1576</v>
      </c>
      <c r="J72" s="138">
        <v>10999.65</v>
      </c>
      <c r="K72" s="131">
        <v>30297526273</v>
      </c>
      <c r="L72" s="136">
        <v>248592.02</v>
      </c>
    </row>
    <row r="73" spans="2:13" ht="15.75" x14ac:dyDescent="0.25">
      <c r="B73" s="113" t="s">
        <v>1509</v>
      </c>
      <c r="C73" s="113" t="s">
        <v>1526</v>
      </c>
      <c r="D73" s="132">
        <v>45029</v>
      </c>
      <c r="E73" s="135" t="s">
        <v>1551</v>
      </c>
      <c r="F73" s="63" t="s">
        <v>1359</v>
      </c>
      <c r="G73" s="136">
        <v>238025</v>
      </c>
      <c r="H73" s="132">
        <v>45029</v>
      </c>
      <c r="I73" s="77" t="s">
        <v>1576</v>
      </c>
      <c r="J73" s="139">
        <v>11901.25</v>
      </c>
      <c r="K73" s="130">
        <v>30297582821</v>
      </c>
      <c r="L73" s="136">
        <v>226123.75</v>
      </c>
    </row>
    <row r="74" spans="2:13" ht="15.6" customHeight="1" x14ac:dyDescent="0.25">
      <c r="B74" s="113" t="s">
        <v>1495</v>
      </c>
      <c r="C74" s="113" t="s">
        <v>1527</v>
      </c>
      <c r="D74" s="132">
        <v>45029</v>
      </c>
      <c r="E74" s="135" t="s">
        <v>1552</v>
      </c>
      <c r="F74" s="63" t="s">
        <v>1359</v>
      </c>
      <c r="G74" s="136">
        <v>221441.37</v>
      </c>
      <c r="H74" s="132">
        <v>45029</v>
      </c>
      <c r="I74" s="77" t="s">
        <v>1576</v>
      </c>
      <c r="J74" s="139">
        <v>11386.16</v>
      </c>
      <c r="K74" s="130">
        <v>30297639935</v>
      </c>
      <c r="L74" s="136">
        <v>212058.26</v>
      </c>
    </row>
    <row r="75" spans="2:13" ht="15.75" x14ac:dyDescent="0.25">
      <c r="B75" s="113" t="s">
        <v>1512</v>
      </c>
      <c r="C75" s="113" t="s">
        <v>1528</v>
      </c>
      <c r="D75" s="132">
        <v>45029</v>
      </c>
      <c r="E75" s="135" t="s">
        <v>1553</v>
      </c>
      <c r="F75" s="63" t="s">
        <v>1359</v>
      </c>
      <c r="G75" s="136">
        <v>216867.35</v>
      </c>
      <c r="H75" s="132">
        <v>45029</v>
      </c>
      <c r="I75" s="77" t="s">
        <v>1576</v>
      </c>
      <c r="J75" s="139">
        <v>10843.37</v>
      </c>
      <c r="K75" s="130">
        <v>30297673835</v>
      </c>
      <c r="L75" s="136">
        <v>206023.98</v>
      </c>
    </row>
    <row r="76" spans="2:13" ht="15.75" x14ac:dyDescent="0.25">
      <c r="B76" s="113" t="s">
        <v>1513</v>
      </c>
      <c r="C76" s="113" t="s">
        <v>1529</v>
      </c>
      <c r="D76" s="132">
        <v>45029</v>
      </c>
      <c r="E76" s="135" t="s">
        <v>1554</v>
      </c>
      <c r="F76" s="63" t="s">
        <v>1359</v>
      </c>
      <c r="G76" s="136">
        <v>140024.4</v>
      </c>
      <c r="H76" s="132">
        <v>45029</v>
      </c>
      <c r="I76" s="77" t="s">
        <v>1576</v>
      </c>
      <c r="J76" s="139">
        <v>6515.4</v>
      </c>
      <c r="K76" s="130">
        <v>30297701205</v>
      </c>
      <c r="L76" s="136">
        <v>133508</v>
      </c>
    </row>
    <row r="77" spans="2:13" ht="15.75" x14ac:dyDescent="0.25">
      <c r="B77" s="113" t="s">
        <v>1514</v>
      </c>
      <c r="C77" s="113" t="s">
        <v>1529</v>
      </c>
      <c r="D77" s="132">
        <v>45029</v>
      </c>
      <c r="E77" s="135" t="s">
        <v>1555</v>
      </c>
      <c r="F77" s="63" t="s">
        <v>1359</v>
      </c>
      <c r="G77" s="136">
        <v>57796</v>
      </c>
      <c r="H77" s="132">
        <v>45029</v>
      </c>
      <c r="I77" s="77" t="s">
        <v>1576</v>
      </c>
      <c r="J77" s="139">
        <v>2889.8</v>
      </c>
      <c r="K77" s="130">
        <v>30297728659</v>
      </c>
      <c r="L77" s="136">
        <v>54906.2</v>
      </c>
    </row>
    <row r="78" spans="2:13" ht="15.75" x14ac:dyDescent="0.25">
      <c r="B78" s="113" t="s">
        <v>1432</v>
      </c>
      <c r="C78" s="113" t="s">
        <v>1530</v>
      </c>
      <c r="D78" s="132">
        <v>45029</v>
      </c>
      <c r="E78" s="135" t="s">
        <v>1556</v>
      </c>
      <c r="F78" s="63" t="s">
        <v>1359</v>
      </c>
      <c r="G78" s="136">
        <v>53790.67</v>
      </c>
      <c r="H78" s="132">
        <v>45029</v>
      </c>
      <c r="I78" s="77" t="s">
        <v>1576</v>
      </c>
      <c r="J78" s="139">
        <v>2068.7600000000002</v>
      </c>
      <c r="K78" s="130">
        <v>30297771416</v>
      </c>
      <c r="L78" s="136">
        <v>51721.91</v>
      </c>
    </row>
    <row r="79" spans="2:13" ht="15.75" x14ac:dyDescent="0.25">
      <c r="B79" s="113" t="s">
        <v>1432</v>
      </c>
      <c r="C79" s="113" t="s">
        <v>1531</v>
      </c>
      <c r="D79" s="132">
        <v>45029</v>
      </c>
      <c r="E79" s="135" t="s">
        <v>1557</v>
      </c>
      <c r="F79" s="63" t="s">
        <v>1359</v>
      </c>
      <c r="G79" s="136">
        <v>35731.35</v>
      </c>
      <c r="H79" s="132">
        <v>45029</v>
      </c>
      <c r="I79" s="77" t="s">
        <v>1576</v>
      </c>
      <c r="J79" s="139">
        <v>1374.68</v>
      </c>
      <c r="K79" s="130">
        <v>30297791398</v>
      </c>
      <c r="L79" s="136">
        <v>34356.67</v>
      </c>
    </row>
    <row r="80" spans="2:13" ht="15.75" x14ac:dyDescent="0.25">
      <c r="B80" s="113" t="s">
        <v>21</v>
      </c>
      <c r="C80" s="113" t="s">
        <v>1532</v>
      </c>
      <c r="D80" s="132">
        <v>45029</v>
      </c>
      <c r="E80" s="135" t="s">
        <v>1558</v>
      </c>
      <c r="F80" s="63" t="s">
        <v>1359</v>
      </c>
      <c r="G80" s="136">
        <v>19070</v>
      </c>
      <c r="H80" s="132">
        <v>45029</v>
      </c>
      <c r="I80" s="77" t="s">
        <v>1576</v>
      </c>
      <c r="J80" s="139"/>
      <c r="K80" s="130">
        <v>30297815562</v>
      </c>
      <c r="L80" s="136">
        <v>19070</v>
      </c>
    </row>
    <row r="81" spans="2:12" ht="15.75" x14ac:dyDescent="0.25">
      <c r="B81" s="113" t="s">
        <v>1515</v>
      </c>
      <c r="C81" s="113" t="s">
        <v>1526</v>
      </c>
      <c r="D81" s="132">
        <v>45029</v>
      </c>
      <c r="E81" s="135" t="s">
        <v>1559</v>
      </c>
      <c r="F81" s="63" t="s">
        <v>1359</v>
      </c>
      <c r="G81" s="136">
        <v>21772.68</v>
      </c>
      <c r="H81" s="132">
        <v>45029</v>
      </c>
      <c r="I81" s="77" t="s">
        <v>1576</v>
      </c>
      <c r="J81" s="139">
        <v>1078.05</v>
      </c>
      <c r="K81" s="130">
        <v>30297857222</v>
      </c>
      <c r="L81" s="136">
        <v>20694.63</v>
      </c>
    </row>
    <row r="82" spans="2:12" ht="31.5" x14ac:dyDescent="0.25">
      <c r="B82" s="112" t="s">
        <v>1431</v>
      </c>
      <c r="C82" s="133" t="s">
        <v>1533</v>
      </c>
      <c r="D82" s="132">
        <v>45029</v>
      </c>
      <c r="E82" s="134" t="s">
        <v>1560</v>
      </c>
      <c r="F82" s="63" t="s">
        <v>1359</v>
      </c>
      <c r="G82" s="140">
        <v>4293</v>
      </c>
      <c r="H82" s="132">
        <v>45029</v>
      </c>
      <c r="I82" s="77" t="s">
        <v>1576</v>
      </c>
      <c r="J82" s="138"/>
      <c r="K82" s="131">
        <v>30297896592</v>
      </c>
      <c r="L82" s="136">
        <v>4293</v>
      </c>
    </row>
    <row r="83" spans="2:12" ht="15.75" x14ac:dyDescent="0.25">
      <c r="B83" s="112" t="s">
        <v>1082</v>
      </c>
      <c r="C83" s="112" t="s">
        <v>1534</v>
      </c>
      <c r="D83" s="132">
        <v>45029</v>
      </c>
      <c r="E83" s="134" t="s">
        <v>1561</v>
      </c>
      <c r="F83" s="63" t="s">
        <v>1359</v>
      </c>
      <c r="G83" s="140">
        <v>3919.84</v>
      </c>
      <c r="H83" s="132">
        <v>45029</v>
      </c>
      <c r="I83" s="77" t="s">
        <v>1576</v>
      </c>
      <c r="J83" s="138">
        <v>166.1</v>
      </c>
      <c r="K83" s="131">
        <v>30297925168</v>
      </c>
      <c r="L83" s="136">
        <v>3753.74</v>
      </c>
    </row>
    <row r="84" spans="2:12" ht="15.75" x14ac:dyDescent="0.25">
      <c r="B84" s="113" t="s">
        <v>1432</v>
      </c>
      <c r="C84" s="112" t="s">
        <v>1535</v>
      </c>
      <c r="D84" s="132">
        <v>45029</v>
      </c>
      <c r="E84" s="134" t="s">
        <v>1562</v>
      </c>
      <c r="F84" s="63" t="s">
        <v>1359</v>
      </c>
      <c r="G84" s="140">
        <v>3870.3</v>
      </c>
      <c r="H84" s="132">
        <v>45029</v>
      </c>
      <c r="I84" s="77" t="s">
        <v>1576</v>
      </c>
      <c r="J84" s="138">
        <v>149.25</v>
      </c>
      <c r="K84" s="131">
        <v>30297958402</v>
      </c>
      <c r="L84" s="136">
        <v>3721.05</v>
      </c>
    </row>
    <row r="85" spans="2:12" ht="15.75" x14ac:dyDescent="0.25">
      <c r="B85" s="113" t="s">
        <v>1432</v>
      </c>
      <c r="C85" s="112" t="s">
        <v>1536</v>
      </c>
      <c r="D85" s="132">
        <v>45029</v>
      </c>
      <c r="E85" s="134" t="s">
        <v>1563</v>
      </c>
      <c r="F85" s="63" t="s">
        <v>1359</v>
      </c>
      <c r="G85" s="140">
        <v>3090.3</v>
      </c>
      <c r="H85" s="132">
        <v>45029</v>
      </c>
      <c r="I85" s="77" t="s">
        <v>1576</v>
      </c>
      <c r="J85" s="138">
        <v>119.25</v>
      </c>
      <c r="K85" s="131">
        <v>30298000983</v>
      </c>
      <c r="L85" s="136">
        <v>2971.05</v>
      </c>
    </row>
    <row r="86" spans="2:12" ht="15.75" x14ac:dyDescent="0.25">
      <c r="B86" s="113" t="s">
        <v>21</v>
      </c>
      <c r="C86" s="112" t="s">
        <v>1537</v>
      </c>
      <c r="D86" s="132">
        <v>45029</v>
      </c>
      <c r="E86" s="134" t="s">
        <v>1564</v>
      </c>
      <c r="F86" s="63" t="s">
        <v>1359</v>
      </c>
      <c r="G86" s="140">
        <v>2808</v>
      </c>
      <c r="H86" s="132">
        <v>45029</v>
      </c>
      <c r="I86" s="77" t="s">
        <v>1576</v>
      </c>
      <c r="J86" s="138"/>
      <c r="K86" s="131">
        <v>30298033924</v>
      </c>
      <c r="L86" s="136">
        <v>2808</v>
      </c>
    </row>
    <row r="87" spans="2:12" ht="15.75" x14ac:dyDescent="0.25">
      <c r="B87" s="113" t="s">
        <v>21</v>
      </c>
      <c r="C87" s="112" t="s">
        <v>1538</v>
      </c>
      <c r="D87" s="132">
        <v>45029</v>
      </c>
      <c r="E87" s="134" t="s">
        <v>1565</v>
      </c>
      <c r="F87" s="63" t="s">
        <v>1359</v>
      </c>
      <c r="G87" s="140">
        <v>2808</v>
      </c>
      <c r="H87" s="132">
        <v>45029</v>
      </c>
      <c r="I87" s="77" t="s">
        <v>1576</v>
      </c>
      <c r="J87" s="138"/>
      <c r="K87" s="131">
        <v>30298062161</v>
      </c>
      <c r="L87" s="136">
        <v>2808</v>
      </c>
    </row>
    <row r="88" spans="2:12" ht="15.75" x14ac:dyDescent="0.25">
      <c r="B88" s="113" t="s">
        <v>21</v>
      </c>
      <c r="C88" s="113" t="s">
        <v>1539</v>
      </c>
      <c r="D88" s="132">
        <v>45029</v>
      </c>
      <c r="E88" s="134" t="s">
        <v>1566</v>
      </c>
      <c r="F88" s="63" t="s">
        <v>1359</v>
      </c>
      <c r="G88" s="140">
        <v>19070</v>
      </c>
      <c r="H88" s="132">
        <v>45029</v>
      </c>
      <c r="I88" s="77" t="s">
        <v>1576</v>
      </c>
      <c r="J88" s="138"/>
      <c r="K88" s="131">
        <v>30298084429</v>
      </c>
      <c r="L88" s="136">
        <v>19070</v>
      </c>
    </row>
    <row r="89" spans="2:12" ht="15.75" x14ac:dyDescent="0.25">
      <c r="B89" s="113" t="s">
        <v>1516</v>
      </c>
      <c r="C89" s="113" t="s">
        <v>1540</v>
      </c>
      <c r="D89" s="132">
        <v>45029</v>
      </c>
      <c r="E89" s="135" t="s">
        <v>1567</v>
      </c>
      <c r="F89" s="63" t="s">
        <v>1359</v>
      </c>
      <c r="G89" s="136">
        <v>11000</v>
      </c>
      <c r="H89" s="132">
        <v>45029</v>
      </c>
      <c r="I89" s="77" t="s">
        <v>1576</v>
      </c>
      <c r="J89" s="139">
        <v>550</v>
      </c>
      <c r="K89" s="130">
        <v>30298123250</v>
      </c>
      <c r="L89" s="136">
        <v>10450</v>
      </c>
    </row>
    <row r="90" spans="2:12" ht="15.75" x14ac:dyDescent="0.25">
      <c r="B90" s="113" t="s">
        <v>1512</v>
      </c>
      <c r="C90" s="113" t="s">
        <v>1541</v>
      </c>
      <c r="D90" s="132">
        <v>45029</v>
      </c>
      <c r="E90" s="135" t="s">
        <v>1568</v>
      </c>
      <c r="F90" s="63" t="s">
        <v>1359</v>
      </c>
      <c r="G90" s="136">
        <v>870</v>
      </c>
      <c r="H90" s="132">
        <v>45029</v>
      </c>
      <c r="I90" s="77" t="s">
        <v>1576</v>
      </c>
      <c r="J90" s="139">
        <v>43.5</v>
      </c>
      <c r="K90" s="130">
        <v>30298176101</v>
      </c>
      <c r="L90" s="136">
        <v>826.5</v>
      </c>
    </row>
    <row r="91" spans="2:12" ht="15.75" x14ac:dyDescent="0.25">
      <c r="B91" s="113" t="s">
        <v>1517</v>
      </c>
      <c r="C91" s="113" t="s">
        <v>1542</v>
      </c>
      <c r="D91" s="132">
        <v>45030</v>
      </c>
      <c r="E91" s="134" t="s">
        <v>1569</v>
      </c>
      <c r="F91" s="63" t="s">
        <v>1359</v>
      </c>
      <c r="G91" s="140">
        <v>435400</v>
      </c>
      <c r="H91" s="132">
        <v>45030</v>
      </c>
      <c r="I91" s="77" t="s">
        <v>1576</v>
      </c>
      <c r="J91" s="138">
        <v>18450</v>
      </c>
      <c r="K91" s="131">
        <v>30313063078</v>
      </c>
      <c r="L91" s="136">
        <v>416950</v>
      </c>
    </row>
    <row r="92" spans="2:12" ht="15.75" x14ac:dyDescent="0.25">
      <c r="B92" s="113" t="s">
        <v>1518</v>
      </c>
      <c r="C92" s="113" t="s">
        <v>1541</v>
      </c>
      <c r="D92" s="132">
        <v>45030</v>
      </c>
      <c r="E92" s="134" t="s">
        <v>1570</v>
      </c>
      <c r="F92" s="63" t="s">
        <v>1359</v>
      </c>
      <c r="G92" s="140">
        <v>108000</v>
      </c>
      <c r="H92" s="132">
        <v>45030</v>
      </c>
      <c r="I92" s="77" t="s">
        <v>1576</v>
      </c>
      <c r="J92" s="138">
        <v>5400</v>
      </c>
      <c r="K92" s="131">
        <v>30313104844</v>
      </c>
      <c r="L92" s="136">
        <v>102600</v>
      </c>
    </row>
    <row r="93" spans="2:12" ht="15.75" x14ac:dyDescent="0.25">
      <c r="B93" s="112" t="s">
        <v>1519</v>
      </c>
      <c r="C93" s="112" t="s">
        <v>1543</v>
      </c>
      <c r="D93" s="132">
        <v>45030</v>
      </c>
      <c r="E93" s="134" t="s">
        <v>1571</v>
      </c>
      <c r="F93" s="63" t="s">
        <v>1359</v>
      </c>
      <c r="G93" s="140">
        <v>35329.199999999997</v>
      </c>
      <c r="H93" s="132">
        <v>45030</v>
      </c>
      <c r="I93" s="77" t="s">
        <v>1576</v>
      </c>
      <c r="J93" s="138">
        <v>1497</v>
      </c>
      <c r="K93" s="131">
        <v>30313136348</v>
      </c>
      <c r="L93" s="136">
        <v>33832.199999999997</v>
      </c>
    </row>
    <row r="94" spans="2:12" ht="15.75" x14ac:dyDescent="0.25">
      <c r="B94" s="112" t="s">
        <v>1082</v>
      </c>
      <c r="C94" s="112" t="s">
        <v>1544</v>
      </c>
      <c r="D94" s="132">
        <v>45030</v>
      </c>
      <c r="E94" s="134" t="s">
        <v>1572</v>
      </c>
      <c r="F94" s="63" t="s">
        <v>1359</v>
      </c>
      <c r="G94" s="140">
        <v>5132.54</v>
      </c>
      <c r="H94" s="132">
        <v>45030</v>
      </c>
      <c r="I94" s="77" t="s">
        <v>1576</v>
      </c>
      <c r="J94" s="138">
        <v>217.48</v>
      </c>
      <c r="K94" s="131">
        <v>30313189282</v>
      </c>
      <c r="L94" s="136">
        <v>4915.0600000000004</v>
      </c>
    </row>
    <row r="95" spans="2:12" ht="15.75" x14ac:dyDescent="0.25">
      <c r="B95" s="113" t="s">
        <v>1520</v>
      </c>
      <c r="C95" s="113" t="s">
        <v>1545</v>
      </c>
      <c r="D95" s="132">
        <v>45030</v>
      </c>
      <c r="E95" s="134" t="s">
        <v>1573</v>
      </c>
      <c r="F95" s="63" t="s">
        <v>1359</v>
      </c>
      <c r="G95" s="140">
        <v>523612.4</v>
      </c>
      <c r="H95" s="132">
        <v>45030</v>
      </c>
      <c r="I95" s="77" t="s">
        <v>1576</v>
      </c>
      <c r="J95" s="138">
        <v>22489</v>
      </c>
      <c r="K95" s="131">
        <v>30360569944</v>
      </c>
      <c r="L95" s="136">
        <v>501123.4</v>
      </c>
    </row>
    <row r="96" spans="2:12" ht="15.75" x14ac:dyDescent="0.25">
      <c r="B96" s="113" t="s">
        <v>1432</v>
      </c>
      <c r="C96" s="113" t="s">
        <v>1531</v>
      </c>
      <c r="D96" s="132">
        <v>45034</v>
      </c>
      <c r="E96" s="134" t="s">
        <v>1574</v>
      </c>
      <c r="F96" s="63" t="s">
        <v>1359</v>
      </c>
      <c r="G96" s="140">
        <v>37707.800000000003</v>
      </c>
      <c r="H96" s="132">
        <v>45034</v>
      </c>
      <c r="I96" s="77" t="s">
        <v>1576</v>
      </c>
      <c r="J96" s="138">
        <v>1458.11</v>
      </c>
      <c r="K96" s="131">
        <v>30360606535</v>
      </c>
      <c r="L96" s="136">
        <v>36249.69</v>
      </c>
    </row>
    <row r="97" spans="2:12" ht="15.75" x14ac:dyDescent="0.25">
      <c r="B97" s="113" t="s">
        <v>1432</v>
      </c>
      <c r="C97" s="112" t="s">
        <v>1535</v>
      </c>
      <c r="D97" s="132">
        <v>45034</v>
      </c>
      <c r="E97" s="134" t="s">
        <v>1574</v>
      </c>
      <c r="F97" s="63" t="s">
        <v>1359</v>
      </c>
      <c r="G97" s="140">
        <v>4075.51</v>
      </c>
      <c r="H97" s="132">
        <v>45034</v>
      </c>
      <c r="I97" s="77" t="s">
        <v>1576</v>
      </c>
      <c r="J97" s="138">
        <v>157.96</v>
      </c>
      <c r="K97" s="131">
        <v>30360629152</v>
      </c>
      <c r="L97" s="136">
        <v>3917.85</v>
      </c>
    </row>
    <row r="98" spans="2:12" ht="15.75" x14ac:dyDescent="0.25">
      <c r="B98" s="113" t="s">
        <v>1432</v>
      </c>
      <c r="C98" s="112" t="s">
        <v>1536</v>
      </c>
      <c r="D98" s="132">
        <v>45034</v>
      </c>
      <c r="E98" s="117" t="s">
        <v>1502</v>
      </c>
      <c r="F98" s="63" t="s">
        <v>1359</v>
      </c>
      <c r="G98" s="140">
        <v>3254.39</v>
      </c>
      <c r="H98" s="132">
        <v>45034</v>
      </c>
      <c r="I98" s="77" t="s">
        <v>1576</v>
      </c>
      <c r="J98" s="138">
        <v>123.2</v>
      </c>
      <c r="K98" s="131">
        <v>30360650668</v>
      </c>
      <c r="L98" s="136">
        <v>3128.19</v>
      </c>
    </row>
    <row r="99" spans="2:12" s="65" customFormat="1" ht="15.75" x14ac:dyDescent="0.25">
      <c r="B99" s="112" t="s">
        <v>1521</v>
      </c>
      <c r="C99" s="141" t="s">
        <v>1546</v>
      </c>
      <c r="D99" s="142">
        <v>45044</v>
      </c>
      <c r="E99" s="133" t="s">
        <v>1575</v>
      </c>
      <c r="F99" s="143" t="s">
        <v>1359</v>
      </c>
      <c r="G99" s="144">
        <v>700724.93</v>
      </c>
      <c r="H99" s="142">
        <v>45044</v>
      </c>
      <c r="I99" s="77" t="s">
        <v>1425</v>
      </c>
      <c r="J99" s="139">
        <v>29697.55</v>
      </c>
      <c r="K99" s="145">
        <v>30488994231</v>
      </c>
      <c r="L99" s="144">
        <f>+G99-J99</f>
        <v>671027.38</v>
      </c>
    </row>
    <row r="100" spans="2:12" ht="15.75" x14ac:dyDescent="0.25">
      <c r="D100" s="56"/>
      <c r="E100" s="56"/>
      <c r="F100" s="110" t="s">
        <v>1345</v>
      </c>
      <c r="G100" s="109">
        <f>SUM(G69:G99)</f>
        <v>5299890.209999999</v>
      </c>
      <c r="H100" s="137"/>
      <c r="J100" s="109">
        <f>SUM(J69:J99)</f>
        <v>234610.58999999997</v>
      </c>
      <c r="K100" s="109"/>
      <c r="L100" s="109">
        <f>SUM(L69:L99)</f>
        <v>5067278.9700000007</v>
      </c>
    </row>
    <row r="101" spans="2:12" x14ac:dyDescent="0.25">
      <c r="D101" s="56"/>
      <c r="E101" s="56"/>
      <c r="H101" s="65"/>
    </row>
    <row r="102" spans="2:12" x14ac:dyDescent="0.25">
      <c r="B102" s="75"/>
      <c r="E102" s="56"/>
    </row>
    <row r="103" spans="2:12" x14ac:dyDescent="0.25">
      <c r="B103" s="127"/>
      <c r="D103" s="210"/>
      <c r="E103" s="210"/>
    </row>
    <row r="104" spans="2:12" ht="27.6" customHeight="1" x14ac:dyDescent="0.25">
      <c r="B104" s="67" t="s">
        <v>1462</v>
      </c>
      <c r="D104" s="211" t="s">
        <v>1507</v>
      </c>
      <c r="E104" s="211"/>
    </row>
    <row r="105" spans="2:12" x14ac:dyDescent="0.25">
      <c r="B105" s="128" t="s">
        <v>1497</v>
      </c>
      <c r="D105" s="209" t="s">
        <v>1350</v>
      </c>
      <c r="E105" s="209"/>
    </row>
    <row r="106" spans="2:12" x14ac:dyDescent="0.25">
      <c r="B106" s="75"/>
      <c r="E106" s="56"/>
    </row>
    <row r="107" spans="2:12" x14ac:dyDescent="0.25">
      <c r="B107" s="75"/>
      <c r="E107" s="56"/>
    </row>
    <row r="108" spans="2:12" x14ac:dyDescent="0.25">
      <c r="B108" s="75"/>
      <c r="E108" s="56"/>
    </row>
    <row r="109" spans="2:12" x14ac:dyDescent="0.25">
      <c r="B109" s="68"/>
      <c r="E109" s="56"/>
    </row>
    <row r="110" spans="2:12" x14ac:dyDescent="0.25">
      <c r="C110" s="128"/>
      <c r="E110" s="56"/>
      <c r="H110" s="128"/>
    </row>
    <row r="111" spans="2:12" x14ac:dyDescent="0.25">
      <c r="C111" s="128"/>
      <c r="E111" s="56"/>
      <c r="H111" s="128"/>
    </row>
    <row r="112" spans="2:12" x14ac:dyDescent="0.25">
      <c r="C112" s="128"/>
      <c r="E112" s="56"/>
      <c r="H112" s="128"/>
    </row>
    <row r="113" spans="8:8" x14ac:dyDescent="0.25">
      <c r="H113" s="128"/>
    </row>
    <row r="114" spans="8:8" x14ac:dyDescent="0.25">
      <c r="H114" s="128"/>
    </row>
    <row r="115" spans="8:8" x14ac:dyDescent="0.25">
      <c r="H115" s="128"/>
    </row>
    <row r="116" spans="8:8" x14ac:dyDescent="0.25">
      <c r="H116" s="128"/>
    </row>
    <row r="117" spans="8:8" x14ac:dyDescent="0.25">
      <c r="H117" s="128"/>
    </row>
    <row r="118" spans="8:8" x14ac:dyDescent="0.25">
      <c r="H118" s="128"/>
    </row>
    <row r="119" spans="8:8" x14ac:dyDescent="0.25">
      <c r="H119" s="128"/>
    </row>
    <row r="120" spans="8:8" x14ac:dyDescent="0.25">
      <c r="H120" s="128"/>
    </row>
    <row r="121" spans="8:8" x14ac:dyDescent="0.25">
      <c r="H121" s="128"/>
    </row>
    <row r="122" spans="8:8" x14ac:dyDescent="0.25">
      <c r="H122" s="128"/>
    </row>
  </sheetData>
  <mergeCells count="7">
    <mergeCell ref="D103:E103"/>
    <mergeCell ref="D104:E104"/>
    <mergeCell ref="D105:E105"/>
    <mergeCell ref="C4:G4"/>
    <mergeCell ref="B48:F48"/>
    <mergeCell ref="C65:G65"/>
    <mergeCell ref="C66:G66"/>
  </mergeCells>
  <pageMargins left="0.7" right="0.7" top="0.75" bottom="0.75" header="0.3" footer="0.3"/>
  <pageSetup scale="46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9"/>
  <sheetViews>
    <sheetView topLeftCell="D78" zoomScaleNormal="100" workbookViewId="0">
      <selection activeCell="N80" sqref="N80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29" customWidth="1"/>
    <col min="5" max="5" width="23.85546875" style="129" customWidth="1"/>
    <col min="6" max="6" width="12" style="56" customWidth="1"/>
    <col min="7" max="7" width="18.42578125" style="129" customWidth="1"/>
    <col min="8" max="8" width="13.28515625" style="129" customWidth="1"/>
    <col min="9" max="9" width="11.42578125" style="129" customWidth="1"/>
    <col min="10" max="11" width="15.7109375" style="129" customWidth="1"/>
    <col min="12" max="12" width="16.28515625" style="129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29" t="s">
        <v>139</v>
      </c>
      <c r="G52" s="129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29" t="s">
        <v>145</v>
      </c>
      <c r="G54" s="129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29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1577</v>
      </c>
      <c r="D66" s="208"/>
      <c r="E66" s="208"/>
      <c r="F66" s="208"/>
      <c r="G66" s="208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1423</v>
      </c>
      <c r="L68" s="73" t="s">
        <v>1491</v>
      </c>
      <c r="M68" s="67"/>
    </row>
    <row r="69" spans="2:13" ht="15.75" x14ac:dyDescent="0.25">
      <c r="B69" s="148" t="s">
        <v>1578</v>
      </c>
      <c r="C69" s="115" t="s">
        <v>1581</v>
      </c>
      <c r="D69" s="120">
        <v>45062</v>
      </c>
      <c r="E69" s="117" t="s">
        <v>1595</v>
      </c>
      <c r="F69" s="63" t="s">
        <v>1359</v>
      </c>
      <c r="G69" s="164">
        <v>102660</v>
      </c>
      <c r="H69" s="120">
        <v>45062</v>
      </c>
      <c r="I69" s="151" t="s">
        <v>1425</v>
      </c>
      <c r="J69" s="156">
        <v>4350</v>
      </c>
      <c r="K69" s="124">
        <v>30687815392</v>
      </c>
      <c r="L69" s="165">
        <f t="shared" ref="L69:L86" si="0">+G69-J69</f>
        <v>98310</v>
      </c>
    </row>
    <row r="70" spans="2:13" ht="15.75" x14ac:dyDescent="0.25">
      <c r="B70" s="148" t="s">
        <v>1434</v>
      </c>
      <c r="C70" s="117" t="s">
        <v>1582</v>
      </c>
      <c r="D70" s="120">
        <v>45071</v>
      </c>
      <c r="E70" s="117" t="s">
        <v>1596</v>
      </c>
      <c r="F70" s="63" t="s">
        <v>1359</v>
      </c>
      <c r="G70" s="164">
        <v>41618.6</v>
      </c>
      <c r="H70" s="120">
        <v>45071</v>
      </c>
      <c r="I70" s="151" t="s">
        <v>1425</v>
      </c>
      <c r="J70" s="156">
        <v>3053.55</v>
      </c>
      <c r="K70" s="124">
        <v>30800307479</v>
      </c>
      <c r="L70" s="165">
        <f t="shared" si="0"/>
        <v>38565.049999999996</v>
      </c>
    </row>
    <row r="71" spans="2:13" ht="15.75" x14ac:dyDescent="0.25">
      <c r="B71" s="147" t="s">
        <v>1434</v>
      </c>
      <c r="C71" s="147" t="s">
        <v>1582</v>
      </c>
      <c r="D71" s="158">
        <v>45071</v>
      </c>
      <c r="E71" s="147" t="s">
        <v>1276</v>
      </c>
      <c r="F71" s="63" t="s">
        <v>1359</v>
      </c>
      <c r="G71" s="166">
        <v>78261.14</v>
      </c>
      <c r="H71" s="158">
        <v>45071</v>
      </c>
      <c r="I71" s="151" t="s">
        <v>1425</v>
      </c>
      <c r="J71" s="166">
        <v>3316.15</v>
      </c>
      <c r="K71" s="150">
        <v>30800366772</v>
      </c>
      <c r="L71" s="165">
        <f t="shared" si="0"/>
        <v>74944.990000000005</v>
      </c>
    </row>
    <row r="72" spans="2:13" ht="15.75" x14ac:dyDescent="0.25">
      <c r="B72" s="148" t="s">
        <v>1579</v>
      </c>
      <c r="C72" s="117" t="s">
        <v>1583</v>
      </c>
      <c r="D72" s="120">
        <v>45076</v>
      </c>
      <c r="E72" s="117" t="s">
        <v>59</v>
      </c>
      <c r="F72" s="63" t="s">
        <v>1359</v>
      </c>
      <c r="G72" s="164">
        <v>111800</v>
      </c>
      <c r="H72" s="120">
        <v>45076</v>
      </c>
      <c r="I72" s="151" t="s">
        <v>1425</v>
      </c>
      <c r="J72" s="156">
        <v>5590</v>
      </c>
      <c r="K72" s="124">
        <v>7968710022</v>
      </c>
      <c r="L72" s="165">
        <f t="shared" si="0"/>
        <v>106210</v>
      </c>
    </row>
    <row r="73" spans="2:13" ht="15.75" x14ac:dyDescent="0.25">
      <c r="B73" s="147" t="s">
        <v>1579</v>
      </c>
      <c r="C73" s="147" t="s">
        <v>1583</v>
      </c>
      <c r="D73" s="158">
        <v>45076</v>
      </c>
      <c r="E73" s="147" t="s">
        <v>1597</v>
      </c>
      <c r="F73" s="63" t="s">
        <v>1359</v>
      </c>
      <c r="G73" s="166">
        <v>55900</v>
      </c>
      <c r="H73" s="158">
        <v>45076</v>
      </c>
      <c r="I73" s="151" t="s">
        <v>1425</v>
      </c>
      <c r="J73" s="166">
        <v>2795</v>
      </c>
      <c r="K73" s="150">
        <v>7968710022</v>
      </c>
      <c r="L73" s="165">
        <f t="shared" si="0"/>
        <v>53105</v>
      </c>
    </row>
    <row r="74" spans="2:13" ht="30.75" x14ac:dyDescent="0.25">
      <c r="B74" s="149" t="s">
        <v>1431</v>
      </c>
      <c r="C74" s="117" t="s">
        <v>1584</v>
      </c>
      <c r="D74" s="152">
        <v>45061</v>
      </c>
      <c r="E74" s="153" t="s">
        <v>1598</v>
      </c>
      <c r="F74" s="63" t="s">
        <v>1359</v>
      </c>
      <c r="G74" s="167">
        <v>8356</v>
      </c>
      <c r="H74" s="152">
        <v>45061</v>
      </c>
      <c r="I74" s="151" t="s">
        <v>1576</v>
      </c>
      <c r="J74" s="154"/>
      <c r="K74" s="150">
        <v>30673990239</v>
      </c>
      <c r="L74" s="165">
        <f t="shared" si="0"/>
        <v>8356</v>
      </c>
    </row>
    <row r="75" spans="2:13" ht="15.75" x14ac:dyDescent="0.25">
      <c r="B75" s="148" t="s">
        <v>21</v>
      </c>
      <c r="C75" s="148" t="s">
        <v>1585</v>
      </c>
      <c r="D75" s="152">
        <v>45061</v>
      </c>
      <c r="E75" s="153" t="s">
        <v>1599</v>
      </c>
      <c r="F75" s="63" t="s">
        <v>1359</v>
      </c>
      <c r="G75" s="167">
        <v>19070</v>
      </c>
      <c r="H75" s="152">
        <v>45061</v>
      </c>
      <c r="I75" s="151" t="s">
        <v>1576</v>
      </c>
      <c r="J75" s="154"/>
      <c r="K75" s="150">
        <v>30674026971</v>
      </c>
      <c r="L75" s="165">
        <f t="shared" si="0"/>
        <v>19070</v>
      </c>
    </row>
    <row r="76" spans="2:13" ht="15.75" x14ac:dyDescent="0.25">
      <c r="B76" s="148" t="s">
        <v>21</v>
      </c>
      <c r="C76" s="149" t="s">
        <v>1586</v>
      </c>
      <c r="D76" s="152">
        <v>45061</v>
      </c>
      <c r="E76" s="153" t="s">
        <v>1600</v>
      </c>
      <c r="F76" s="63" t="s">
        <v>1359</v>
      </c>
      <c r="G76" s="167">
        <v>2808</v>
      </c>
      <c r="H76" s="152">
        <v>45061</v>
      </c>
      <c r="I76" s="151" t="s">
        <v>1576</v>
      </c>
      <c r="J76" s="154"/>
      <c r="K76" s="150">
        <v>30674056573</v>
      </c>
      <c r="L76" s="165">
        <f t="shared" si="0"/>
        <v>2808</v>
      </c>
    </row>
    <row r="77" spans="2:13" ht="15.75" x14ac:dyDescent="0.25">
      <c r="B77" s="148" t="s">
        <v>1432</v>
      </c>
      <c r="C77" s="148" t="s">
        <v>1530</v>
      </c>
      <c r="D77" s="152">
        <v>45061</v>
      </c>
      <c r="E77" s="155" t="s">
        <v>1601</v>
      </c>
      <c r="F77" s="63" t="s">
        <v>1359</v>
      </c>
      <c r="G77" s="165">
        <v>53900.51</v>
      </c>
      <c r="H77" s="152">
        <v>45061</v>
      </c>
      <c r="I77" s="151" t="s">
        <v>1576</v>
      </c>
      <c r="J77" s="156">
        <v>2073.41</v>
      </c>
      <c r="K77" s="157">
        <v>30674091094</v>
      </c>
      <c r="L77" s="165">
        <f t="shared" si="0"/>
        <v>51827.100000000006</v>
      </c>
    </row>
    <row r="78" spans="2:13" ht="15.75" x14ac:dyDescent="0.25">
      <c r="B78" s="148" t="s">
        <v>1432</v>
      </c>
      <c r="C78" s="148" t="s">
        <v>1531</v>
      </c>
      <c r="D78" s="152">
        <v>45061</v>
      </c>
      <c r="E78" s="155" t="s">
        <v>1602</v>
      </c>
      <c r="F78" s="63" t="s">
        <v>1359</v>
      </c>
      <c r="G78" s="165">
        <v>35438.400000000001</v>
      </c>
      <c r="H78" s="152">
        <v>45061</v>
      </c>
      <c r="I78" s="151" t="s">
        <v>1576</v>
      </c>
      <c r="J78" s="156">
        <v>1363.41</v>
      </c>
      <c r="K78" s="157">
        <v>30674122313</v>
      </c>
      <c r="L78" s="165">
        <f t="shared" si="0"/>
        <v>34074.99</v>
      </c>
    </row>
    <row r="79" spans="2:13" ht="15.75" x14ac:dyDescent="0.25">
      <c r="B79" s="148" t="s">
        <v>1432</v>
      </c>
      <c r="C79" s="149" t="s">
        <v>1587</v>
      </c>
      <c r="D79" s="152">
        <v>45061</v>
      </c>
      <c r="E79" s="153" t="s">
        <v>1603</v>
      </c>
      <c r="F79" s="63" t="s">
        <v>1359</v>
      </c>
      <c r="G79" s="167">
        <v>3090.47</v>
      </c>
      <c r="H79" s="152">
        <v>45061</v>
      </c>
      <c r="I79" s="151" t="s">
        <v>1576</v>
      </c>
      <c r="J79" s="154">
        <v>119.26</v>
      </c>
      <c r="K79" s="150">
        <v>30674150863</v>
      </c>
      <c r="L79" s="165">
        <f t="shared" si="0"/>
        <v>2971.2099999999996</v>
      </c>
    </row>
    <row r="80" spans="2:13" ht="15.75" x14ac:dyDescent="0.25">
      <c r="B80" s="148" t="s">
        <v>1432</v>
      </c>
      <c r="C80" s="149" t="s">
        <v>1588</v>
      </c>
      <c r="D80" s="152">
        <v>45061</v>
      </c>
      <c r="E80" s="153" t="s">
        <v>1604</v>
      </c>
      <c r="F80" s="63" t="s">
        <v>1359</v>
      </c>
      <c r="G80" s="167">
        <v>3870.3</v>
      </c>
      <c r="H80" s="152">
        <v>45061</v>
      </c>
      <c r="I80" s="151" t="s">
        <v>1576</v>
      </c>
      <c r="J80" s="154">
        <v>149.25</v>
      </c>
      <c r="K80" s="150">
        <v>30674211354</v>
      </c>
      <c r="L80" s="165">
        <f t="shared" si="0"/>
        <v>3721.05</v>
      </c>
    </row>
    <row r="81" spans="2:12" ht="15.75" x14ac:dyDescent="0.25">
      <c r="B81" s="149" t="s">
        <v>1494</v>
      </c>
      <c r="C81" s="117" t="s">
        <v>1589</v>
      </c>
      <c r="D81" s="120">
        <v>45062</v>
      </c>
      <c r="E81" s="153" t="s">
        <v>1605</v>
      </c>
      <c r="F81" s="63" t="s">
        <v>1359</v>
      </c>
      <c r="G81" s="164">
        <v>349131.73</v>
      </c>
      <c r="H81" s="120">
        <v>45062</v>
      </c>
      <c r="I81" s="151" t="s">
        <v>1576</v>
      </c>
      <c r="J81" s="156">
        <v>14793.72</v>
      </c>
      <c r="K81" s="124">
        <v>30686440000</v>
      </c>
      <c r="L81" s="165">
        <f t="shared" si="0"/>
        <v>334338.01</v>
      </c>
    </row>
    <row r="82" spans="2:12" ht="15.75" x14ac:dyDescent="0.25">
      <c r="B82" s="149" t="s">
        <v>1082</v>
      </c>
      <c r="C82" s="149" t="s">
        <v>1590</v>
      </c>
      <c r="D82" s="120">
        <v>45062</v>
      </c>
      <c r="E82" s="153" t="s">
        <v>1606</v>
      </c>
      <c r="F82" s="63" t="s">
        <v>1359</v>
      </c>
      <c r="G82" s="167">
        <v>4422.13</v>
      </c>
      <c r="H82" s="120">
        <v>45062</v>
      </c>
      <c r="I82" s="151" t="s">
        <v>1576</v>
      </c>
      <c r="J82" s="154">
        <v>177.5</v>
      </c>
      <c r="K82" s="150">
        <v>30686808249</v>
      </c>
      <c r="L82" s="165">
        <f t="shared" si="0"/>
        <v>4244.63</v>
      </c>
    </row>
    <row r="83" spans="2:12" ht="15.75" x14ac:dyDescent="0.25">
      <c r="B83" s="149" t="s">
        <v>1580</v>
      </c>
      <c r="C83" s="149" t="s">
        <v>1591</v>
      </c>
      <c r="D83" s="120">
        <v>45071</v>
      </c>
      <c r="E83" s="115" t="s">
        <v>56</v>
      </c>
      <c r="F83" s="63" t="s">
        <v>1359</v>
      </c>
      <c r="G83" s="167">
        <v>280500</v>
      </c>
      <c r="H83" s="120">
        <v>45071</v>
      </c>
      <c r="I83" s="151" t="s">
        <v>1576</v>
      </c>
      <c r="J83" s="154">
        <v>11885.59</v>
      </c>
      <c r="K83" s="150">
        <v>30800046833</v>
      </c>
      <c r="L83" s="165">
        <f t="shared" si="0"/>
        <v>268614.40999999997</v>
      </c>
    </row>
    <row r="84" spans="2:12" ht="15.75" x14ac:dyDescent="0.25">
      <c r="B84" s="148" t="s">
        <v>1432</v>
      </c>
      <c r="C84" s="149" t="s">
        <v>1592</v>
      </c>
      <c r="D84" s="120">
        <v>45071</v>
      </c>
      <c r="E84" s="115" t="s">
        <v>1607</v>
      </c>
      <c r="F84" s="63" t="s">
        <v>1359</v>
      </c>
      <c r="G84" s="167">
        <v>56649.61</v>
      </c>
      <c r="H84" s="120">
        <v>45071</v>
      </c>
      <c r="I84" s="151" t="s">
        <v>1576</v>
      </c>
      <c r="J84" s="154">
        <v>2190.0300000000002</v>
      </c>
      <c r="K84" s="150">
        <v>30800102740</v>
      </c>
      <c r="L84" s="165">
        <f t="shared" si="0"/>
        <v>54459.58</v>
      </c>
    </row>
    <row r="85" spans="2:12" ht="30.75" x14ac:dyDescent="0.25">
      <c r="B85" s="149" t="s">
        <v>1434</v>
      </c>
      <c r="C85" s="117" t="s">
        <v>1593</v>
      </c>
      <c r="D85" s="120">
        <v>45071</v>
      </c>
      <c r="E85" s="115" t="s">
        <v>1277</v>
      </c>
      <c r="F85" s="63" t="s">
        <v>1359</v>
      </c>
      <c r="G85" s="167">
        <v>29500</v>
      </c>
      <c r="H85" s="120">
        <v>45071</v>
      </c>
      <c r="I85" s="151" t="s">
        <v>1576</v>
      </c>
      <c r="J85" s="154">
        <v>1250</v>
      </c>
      <c r="K85" s="150">
        <v>30800216351</v>
      </c>
      <c r="L85" s="165">
        <f t="shared" si="0"/>
        <v>28250</v>
      </c>
    </row>
    <row r="86" spans="2:12" ht="15.75" x14ac:dyDescent="0.25">
      <c r="B86" s="149" t="s">
        <v>1494</v>
      </c>
      <c r="C86" s="149" t="s">
        <v>1594</v>
      </c>
      <c r="D86" s="120">
        <v>45077</v>
      </c>
      <c r="E86" s="115" t="s">
        <v>1608</v>
      </c>
      <c r="F86" s="63" t="s">
        <v>1359</v>
      </c>
      <c r="G86" s="167">
        <v>357855.98</v>
      </c>
      <c r="H86" s="120">
        <v>45077</v>
      </c>
      <c r="I86" s="151" t="s">
        <v>1576</v>
      </c>
      <c r="J86" s="154">
        <v>15163.39</v>
      </c>
      <c r="K86" s="150">
        <v>30879783400</v>
      </c>
      <c r="L86" s="165">
        <f t="shared" si="0"/>
        <v>342692.58999999997</v>
      </c>
    </row>
    <row r="87" spans="2:12" ht="15.75" x14ac:dyDescent="0.25">
      <c r="D87" s="56"/>
      <c r="E87" s="56"/>
      <c r="F87" s="110" t="s">
        <v>1345</v>
      </c>
      <c r="G87" s="168">
        <f>SUM(G69:G86)</f>
        <v>1594832.8699999999</v>
      </c>
      <c r="H87" s="137"/>
      <c r="J87" s="168">
        <f>SUM(J69:J86)</f>
        <v>68270.259999999995</v>
      </c>
      <c r="K87" s="168"/>
      <c r="L87" s="168">
        <f>SUM(L69:L86)</f>
        <v>1526562.6099999999</v>
      </c>
    </row>
    <row r="88" spans="2:12" x14ac:dyDescent="0.25">
      <c r="D88" s="56"/>
      <c r="E88" s="56"/>
      <c r="H88" s="67"/>
    </row>
    <row r="89" spans="2:12" x14ac:dyDescent="0.25">
      <c r="B89" s="75"/>
      <c r="E89" s="56"/>
    </row>
    <row r="90" spans="2:12" x14ac:dyDescent="0.25">
      <c r="B90" s="127"/>
      <c r="D90" s="210"/>
      <c r="E90" s="210"/>
    </row>
    <row r="91" spans="2:12" ht="27.6" customHeight="1" x14ac:dyDescent="0.25">
      <c r="B91" s="67" t="s">
        <v>1462</v>
      </c>
      <c r="D91" s="211" t="s">
        <v>1507</v>
      </c>
      <c r="E91" s="211"/>
    </row>
    <row r="92" spans="2:12" x14ac:dyDescent="0.25">
      <c r="B92" s="129" t="s">
        <v>1497</v>
      </c>
      <c r="D92" s="209" t="s">
        <v>1350</v>
      </c>
      <c r="E92" s="209"/>
    </row>
    <row r="93" spans="2:12" x14ac:dyDescent="0.25">
      <c r="B93" s="75"/>
      <c r="E93" s="56"/>
      <c r="K93" s="129">
        <f>68270.26+1526562.61</f>
        <v>1594832.87</v>
      </c>
    </row>
    <row r="94" spans="2:12" x14ac:dyDescent="0.25">
      <c r="B94" s="75"/>
      <c r="E94" s="56"/>
    </row>
    <row r="95" spans="2:12" x14ac:dyDescent="0.25">
      <c r="B95" s="75"/>
      <c r="E95" s="56"/>
    </row>
    <row r="96" spans="2:12" x14ac:dyDescent="0.25">
      <c r="B96" s="68"/>
      <c r="E96" s="56"/>
    </row>
    <row r="97" spans="2:13" x14ac:dyDescent="0.25">
      <c r="C97" s="129"/>
      <c r="E97" s="56"/>
    </row>
    <row r="98" spans="2:13" x14ac:dyDescent="0.25">
      <c r="C98" s="129"/>
      <c r="E98" s="56"/>
    </row>
    <row r="99" spans="2:13" x14ac:dyDescent="0.25">
      <c r="C99" s="129"/>
      <c r="E99" s="56"/>
    </row>
    <row r="100" spans="2:13" s="129" customFormat="1" x14ac:dyDescent="0.25">
      <c r="B100" s="56"/>
      <c r="C100" s="56"/>
      <c r="F100" s="56"/>
      <c r="M100" s="56"/>
    </row>
    <row r="101" spans="2:13" s="129" customFormat="1" x14ac:dyDescent="0.25">
      <c r="B101" s="56"/>
      <c r="C101" s="56"/>
      <c r="F101" s="56"/>
      <c r="M101" s="56"/>
    </row>
    <row r="102" spans="2:13" s="129" customFormat="1" x14ac:dyDescent="0.25">
      <c r="B102" s="56"/>
      <c r="C102" s="56"/>
      <c r="F102" s="56"/>
      <c r="M102" s="56"/>
    </row>
    <row r="103" spans="2:13" s="129" customFormat="1" x14ac:dyDescent="0.25">
      <c r="B103" s="56"/>
      <c r="C103" s="56"/>
      <c r="F103" s="56"/>
      <c r="M103" s="56"/>
    </row>
    <row r="104" spans="2:13" s="129" customFormat="1" x14ac:dyDescent="0.25">
      <c r="B104" s="56"/>
      <c r="C104" s="56"/>
      <c r="F104" s="56"/>
      <c r="M104" s="56"/>
    </row>
    <row r="105" spans="2:13" s="129" customFormat="1" x14ac:dyDescent="0.25">
      <c r="B105" s="56"/>
      <c r="C105" s="56"/>
      <c r="F105" s="56"/>
      <c r="M105" s="56"/>
    </row>
    <row r="106" spans="2:13" s="129" customFormat="1" x14ac:dyDescent="0.25">
      <c r="B106" s="56"/>
      <c r="C106" s="56"/>
      <c r="F106" s="56"/>
      <c r="M106" s="56"/>
    </row>
    <row r="107" spans="2:13" s="129" customFormat="1" x14ac:dyDescent="0.25">
      <c r="B107" s="56"/>
      <c r="C107" s="56"/>
      <c r="F107" s="56"/>
      <c r="M107" s="56"/>
    </row>
    <row r="108" spans="2:13" s="129" customFormat="1" x14ac:dyDescent="0.25">
      <c r="B108" s="56"/>
      <c r="C108" s="56"/>
      <c r="F108" s="56"/>
      <c r="M108" s="56"/>
    </row>
    <row r="109" spans="2:13" s="129" customFormat="1" x14ac:dyDescent="0.25">
      <c r="B109" s="56"/>
      <c r="C109" s="56"/>
      <c r="F109" s="56"/>
      <c r="M109" s="56"/>
    </row>
  </sheetData>
  <mergeCells count="7">
    <mergeCell ref="D92:E92"/>
    <mergeCell ref="C4:G4"/>
    <mergeCell ref="B48:F48"/>
    <mergeCell ref="C65:G65"/>
    <mergeCell ref="C66:G66"/>
    <mergeCell ref="D90:E90"/>
    <mergeCell ref="D91:E91"/>
  </mergeCells>
  <pageMargins left="0.7" right="0.7" top="0.75" bottom="0.75" header="0.3" footer="0.3"/>
  <pageSetup scale="46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13"/>
  <sheetViews>
    <sheetView topLeftCell="A65" zoomScale="66" zoomScaleNormal="66" workbookViewId="0">
      <selection activeCell="C107" sqref="C107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46" customWidth="1"/>
    <col min="5" max="5" width="23.85546875" style="146" customWidth="1"/>
    <col min="6" max="6" width="12" style="56" customWidth="1"/>
    <col min="7" max="7" width="18.42578125" style="146" customWidth="1"/>
    <col min="8" max="8" width="13.28515625" style="146" customWidth="1"/>
    <col min="9" max="9" width="11.42578125" style="146" customWidth="1"/>
    <col min="10" max="11" width="15.7109375" style="146" customWidth="1"/>
    <col min="12" max="12" width="16.28515625" style="146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46" t="s">
        <v>139</v>
      </c>
      <c r="G52" s="14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46" t="s">
        <v>145</v>
      </c>
      <c r="G54" s="146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46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1609</v>
      </c>
      <c r="D66" s="208"/>
      <c r="E66" s="208"/>
      <c r="F66" s="208"/>
      <c r="G66" s="208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30.75" x14ac:dyDescent="0.25">
      <c r="B69" s="117" t="s">
        <v>1611</v>
      </c>
      <c r="C69" s="117" t="s">
        <v>1640</v>
      </c>
      <c r="D69" s="120">
        <v>45096</v>
      </c>
      <c r="E69" s="117" t="s">
        <v>1610</v>
      </c>
      <c r="F69" s="63" t="s">
        <v>1359</v>
      </c>
      <c r="G69" s="121">
        <v>124490</v>
      </c>
      <c r="H69" s="120">
        <v>45096</v>
      </c>
      <c r="I69" s="151" t="s">
        <v>1425</v>
      </c>
      <c r="J69" s="156">
        <v>5275</v>
      </c>
      <c r="K69" s="124">
        <v>31084954172</v>
      </c>
      <c r="L69" s="165">
        <f t="shared" ref="L69:L88" si="0">+G69-J69</f>
        <v>119215</v>
      </c>
    </row>
    <row r="70" spans="2:13" ht="30.75" x14ac:dyDescent="0.25">
      <c r="B70" s="117" t="s">
        <v>1611</v>
      </c>
      <c r="C70" s="155" t="s">
        <v>1641</v>
      </c>
      <c r="D70" s="120">
        <v>45096</v>
      </c>
      <c r="E70" s="117" t="s">
        <v>1612</v>
      </c>
      <c r="F70" s="63" t="s">
        <v>1359</v>
      </c>
      <c r="G70" s="121">
        <v>124490</v>
      </c>
      <c r="H70" s="120">
        <v>45096</v>
      </c>
      <c r="I70" s="151" t="s">
        <v>1425</v>
      </c>
      <c r="J70" s="156">
        <v>5275</v>
      </c>
      <c r="K70" s="124">
        <v>31085013988</v>
      </c>
      <c r="L70" s="165">
        <f t="shared" si="0"/>
        <v>119215</v>
      </c>
    </row>
    <row r="71" spans="2:13" ht="30.75" x14ac:dyDescent="0.25">
      <c r="B71" s="117" t="s">
        <v>1611</v>
      </c>
      <c r="C71" s="117" t="s">
        <v>1642</v>
      </c>
      <c r="D71" s="120">
        <v>45107</v>
      </c>
      <c r="E71" s="117" t="s">
        <v>1648</v>
      </c>
      <c r="F71" s="63" t="s">
        <v>1359</v>
      </c>
      <c r="G71" s="121">
        <v>124490</v>
      </c>
      <c r="H71" s="158">
        <v>45107</v>
      </c>
      <c r="I71" s="151" t="s">
        <v>1425</v>
      </c>
      <c r="J71" s="166">
        <v>5275</v>
      </c>
      <c r="K71" s="124">
        <v>31207972294</v>
      </c>
      <c r="L71" s="165">
        <f t="shared" si="0"/>
        <v>119215</v>
      </c>
    </row>
    <row r="72" spans="2:13" ht="30.75" x14ac:dyDescent="0.25">
      <c r="B72" s="117" t="s">
        <v>1611</v>
      </c>
      <c r="C72" s="116" t="s">
        <v>1643</v>
      </c>
      <c r="D72" s="120">
        <v>45107</v>
      </c>
      <c r="E72" s="117" t="s">
        <v>1613</v>
      </c>
      <c r="F72" s="63" t="s">
        <v>1359</v>
      </c>
      <c r="G72" s="122">
        <v>44474.2</v>
      </c>
      <c r="H72" s="158">
        <v>45107</v>
      </c>
      <c r="I72" s="151" t="s">
        <v>1425</v>
      </c>
      <c r="J72" s="156">
        <v>1884.5</v>
      </c>
      <c r="K72" s="124">
        <v>31208207303</v>
      </c>
      <c r="L72" s="165">
        <f t="shared" si="0"/>
        <v>42589.7</v>
      </c>
    </row>
    <row r="73" spans="2:13" ht="30.75" x14ac:dyDescent="0.25">
      <c r="B73" s="147" t="s">
        <v>1579</v>
      </c>
      <c r="C73" s="117" t="s">
        <v>1644</v>
      </c>
      <c r="D73" s="120">
        <v>45107</v>
      </c>
      <c r="E73" s="117" t="s">
        <v>83</v>
      </c>
      <c r="F73" s="63" t="s">
        <v>1359</v>
      </c>
      <c r="G73" s="175">
        <v>55900</v>
      </c>
      <c r="H73" s="158">
        <v>45107</v>
      </c>
      <c r="I73" s="151" t="s">
        <v>1425</v>
      </c>
      <c r="J73" s="166">
        <v>2795</v>
      </c>
      <c r="K73" s="124">
        <v>31208173394</v>
      </c>
      <c r="L73" s="165">
        <f t="shared" si="0"/>
        <v>53105</v>
      </c>
    </row>
    <row r="74" spans="2:13" ht="30.75" x14ac:dyDescent="0.25">
      <c r="B74" s="117" t="s">
        <v>1611</v>
      </c>
      <c r="C74" s="153" t="s">
        <v>1645</v>
      </c>
      <c r="D74" s="120">
        <v>45107</v>
      </c>
      <c r="E74" s="147" t="s">
        <v>1119</v>
      </c>
      <c r="F74" s="63" t="s">
        <v>1359</v>
      </c>
      <c r="G74" s="170">
        <v>64959</v>
      </c>
      <c r="H74" s="158">
        <v>45107</v>
      </c>
      <c r="I74" s="151" t="s">
        <v>1425</v>
      </c>
      <c r="J74" s="154">
        <v>2752.5</v>
      </c>
      <c r="K74" s="150">
        <v>31208053538</v>
      </c>
      <c r="L74" s="165">
        <f t="shared" si="0"/>
        <v>62206.5</v>
      </c>
    </row>
    <row r="75" spans="2:13" ht="30.75" x14ac:dyDescent="0.25">
      <c r="B75" s="117" t="s">
        <v>1611</v>
      </c>
      <c r="C75" s="117" t="s">
        <v>1646</v>
      </c>
      <c r="D75" s="120">
        <v>45107</v>
      </c>
      <c r="E75" s="147" t="s">
        <v>1614</v>
      </c>
      <c r="F75" s="63" t="s">
        <v>1359</v>
      </c>
      <c r="G75" s="121">
        <v>69384</v>
      </c>
      <c r="H75" s="158">
        <v>45107</v>
      </c>
      <c r="I75" s="151" t="s">
        <v>1425</v>
      </c>
      <c r="J75" s="154">
        <v>2940</v>
      </c>
      <c r="K75" s="124">
        <v>31208013639</v>
      </c>
      <c r="L75" s="165">
        <f t="shared" si="0"/>
        <v>66444</v>
      </c>
    </row>
    <row r="76" spans="2:13" ht="30.75" x14ac:dyDescent="0.25">
      <c r="B76" s="117" t="s">
        <v>1611</v>
      </c>
      <c r="C76" s="155" t="s">
        <v>1647</v>
      </c>
      <c r="D76" s="120">
        <v>45107</v>
      </c>
      <c r="E76" s="147" t="s">
        <v>1415</v>
      </c>
      <c r="F76" s="63" t="s">
        <v>1359</v>
      </c>
      <c r="G76" s="121">
        <v>38350</v>
      </c>
      <c r="H76" s="158">
        <v>45107</v>
      </c>
      <c r="I76" s="151" t="s">
        <v>1425</v>
      </c>
      <c r="J76" s="154">
        <v>1625</v>
      </c>
      <c r="K76" s="124">
        <v>31208237873</v>
      </c>
      <c r="L76" s="165">
        <f t="shared" si="0"/>
        <v>36725</v>
      </c>
    </row>
    <row r="77" spans="2:13" ht="15.75" x14ac:dyDescent="0.25">
      <c r="B77" s="116" t="s">
        <v>1615</v>
      </c>
      <c r="C77" s="148" t="s">
        <v>1630</v>
      </c>
      <c r="D77" s="120">
        <v>45107</v>
      </c>
      <c r="E77" s="153" t="s">
        <v>1106</v>
      </c>
      <c r="F77" s="63" t="s">
        <v>1359</v>
      </c>
      <c r="G77" s="171">
        <v>221840</v>
      </c>
      <c r="H77" s="158">
        <v>45107</v>
      </c>
      <c r="I77" s="151" t="s">
        <v>1576</v>
      </c>
      <c r="J77" s="154">
        <v>9400</v>
      </c>
      <c r="K77" s="150">
        <v>31208421181</v>
      </c>
      <c r="L77" s="165">
        <f t="shared" si="0"/>
        <v>212440</v>
      </c>
    </row>
    <row r="78" spans="2:13" ht="15.75" x14ac:dyDescent="0.25">
      <c r="B78" s="148" t="s">
        <v>1616</v>
      </c>
      <c r="C78" s="149" t="s">
        <v>1631</v>
      </c>
      <c r="D78" s="120">
        <v>45107</v>
      </c>
      <c r="E78" s="153" t="s">
        <v>1605</v>
      </c>
      <c r="F78" s="63" t="s">
        <v>1359</v>
      </c>
      <c r="G78" s="171">
        <v>195797.11</v>
      </c>
      <c r="H78" s="158">
        <v>45107</v>
      </c>
      <c r="I78" s="151" t="s">
        <v>1576</v>
      </c>
      <c r="J78" s="154">
        <v>9789</v>
      </c>
      <c r="K78" s="150">
        <v>31208451292</v>
      </c>
      <c r="L78" s="165">
        <f t="shared" si="0"/>
        <v>186008.11</v>
      </c>
    </row>
    <row r="79" spans="2:13" ht="15.75" x14ac:dyDescent="0.25">
      <c r="B79" s="148" t="s">
        <v>1617</v>
      </c>
      <c r="C79" s="148" t="s">
        <v>1632</v>
      </c>
      <c r="D79" s="120">
        <v>45107</v>
      </c>
      <c r="E79" s="155" t="s">
        <v>1622</v>
      </c>
      <c r="F79" s="63" t="s">
        <v>1359</v>
      </c>
      <c r="G79" s="172">
        <v>53790.48</v>
      </c>
      <c r="H79" s="158">
        <v>45107</v>
      </c>
      <c r="I79" s="151" t="s">
        <v>1576</v>
      </c>
      <c r="J79" s="156">
        <v>2068.86</v>
      </c>
      <c r="K79" s="157">
        <v>31208494194</v>
      </c>
      <c r="L79" s="165">
        <f t="shared" si="0"/>
        <v>51721.62</v>
      </c>
    </row>
    <row r="80" spans="2:13" ht="15.75" x14ac:dyDescent="0.25">
      <c r="B80" s="148" t="s">
        <v>1580</v>
      </c>
      <c r="C80" s="148" t="s">
        <v>1633</v>
      </c>
      <c r="D80" s="120">
        <v>45107</v>
      </c>
      <c r="E80" s="155" t="s">
        <v>59</v>
      </c>
      <c r="F80" s="63" t="s">
        <v>1359</v>
      </c>
      <c r="G80" s="172">
        <v>93500</v>
      </c>
      <c r="H80" s="158">
        <v>45107</v>
      </c>
      <c r="I80" s="151" t="s">
        <v>1576</v>
      </c>
      <c r="J80" s="156">
        <v>3961</v>
      </c>
      <c r="K80" s="157">
        <v>31208531606</v>
      </c>
      <c r="L80" s="165">
        <f t="shared" si="0"/>
        <v>89539</v>
      </c>
    </row>
    <row r="81" spans="2:12" ht="15.75" x14ac:dyDescent="0.25">
      <c r="B81" s="148" t="s">
        <v>1434</v>
      </c>
      <c r="C81" s="149" t="s">
        <v>1634</v>
      </c>
      <c r="D81" s="120">
        <v>45107</v>
      </c>
      <c r="E81" s="153" t="s">
        <v>1623</v>
      </c>
      <c r="F81" s="63" t="s">
        <v>1359</v>
      </c>
      <c r="G81" s="171">
        <v>29500</v>
      </c>
      <c r="H81" s="158">
        <v>45107</v>
      </c>
      <c r="I81" s="151" t="s">
        <v>1576</v>
      </c>
      <c r="J81" s="154">
        <v>1250</v>
      </c>
      <c r="K81" s="150">
        <v>31208608171</v>
      </c>
      <c r="L81" s="165">
        <f t="shared" si="0"/>
        <v>28250</v>
      </c>
    </row>
    <row r="82" spans="2:12" ht="15.75" x14ac:dyDescent="0.25">
      <c r="B82" s="148" t="s">
        <v>21</v>
      </c>
      <c r="C82" s="149" t="s">
        <v>1635</v>
      </c>
      <c r="D82" s="120">
        <v>45107</v>
      </c>
      <c r="E82" s="153" t="s">
        <v>1624</v>
      </c>
      <c r="F82" s="63" t="s">
        <v>1359</v>
      </c>
      <c r="G82" s="171">
        <v>19070</v>
      </c>
      <c r="H82" s="158">
        <v>45107</v>
      </c>
      <c r="I82" s="151" t="s">
        <v>1576</v>
      </c>
      <c r="J82" s="154"/>
      <c r="K82" s="150">
        <v>31208642770</v>
      </c>
      <c r="L82" s="165">
        <f t="shared" si="0"/>
        <v>19070</v>
      </c>
    </row>
    <row r="83" spans="2:12" ht="15.75" x14ac:dyDescent="0.25">
      <c r="B83" s="149" t="s">
        <v>1618</v>
      </c>
      <c r="C83" s="117" t="s">
        <v>1636</v>
      </c>
      <c r="D83" s="120">
        <v>45107</v>
      </c>
      <c r="E83" s="153" t="s">
        <v>1625</v>
      </c>
      <c r="F83" s="63" t="s">
        <v>1359</v>
      </c>
      <c r="G83" s="121">
        <v>547911.1</v>
      </c>
      <c r="H83" s="158">
        <v>45107</v>
      </c>
      <c r="I83" s="151" t="s">
        <v>1576</v>
      </c>
      <c r="J83" s="156">
        <v>25130</v>
      </c>
      <c r="K83" s="124">
        <v>31208391628</v>
      </c>
      <c r="L83" s="165">
        <f t="shared" si="0"/>
        <v>522781.1</v>
      </c>
    </row>
    <row r="84" spans="2:12" ht="15.75" x14ac:dyDescent="0.25">
      <c r="B84" s="149" t="s">
        <v>1619</v>
      </c>
      <c r="C84" s="149" t="s">
        <v>1637</v>
      </c>
      <c r="D84" s="120">
        <v>45107</v>
      </c>
      <c r="E84" s="153" t="s">
        <v>1626</v>
      </c>
      <c r="F84" s="63" t="s">
        <v>1359</v>
      </c>
      <c r="G84" s="171">
        <v>676230.97</v>
      </c>
      <c r="H84" s="158">
        <v>45107</v>
      </c>
      <c r="I84" s="151" t="s">
        <v>1576</v>
      </c>
      <c r="J84" s="154">
        <v>28653</v>
      </c>
      <c r="K84" s="150">
        <v>31208332702</v>
      </c>
      <c r="L84" s="165">
        <f t="shared" si="0"/>
        <v>647577.97</v>
      </c>
    </row>
    <row r="85" spans="2:12" ht="15.75" x14ac:dyDescent="0.25">
      <c r="B85" s="149" t="s">
        <v>1620</v>
      </c>
      <c r="C85" s="149" t="s">
        <v>1638</v>
      </c>
      <c r="D85" s="120">
        <v>45107</v>
      </c>
      <c r="E85" s="115" t="s">
        <v>1627</v>
      </c>
      <c r="F85" s="63" t="s">
        <v>1359</v>
      </c>
      <c r="G85" s="171">
        <v>11000</v>
      </c>
      <c r="H85" s="158">
        <v>45107</v>
      </c>
      <c r="I85" s="151" t="s">
        <v>1576</v>
      </c>
      <c r="J85" s="154">
        <v>550</v>
      </c>
      <c r="K85" s="150">
        <v>31208680791</v>
      </c>
      <c r="L85" s="165">
        <f t="shared" si="0"/>
        <v>10450</v>
      </c>
    </row>
    <row r="86" spans="2:12" ht="15.75" x14ac:dyDescent="0.25">
      <c r="B86" s="148" t="s">
        <v>21</v>
      </c>
      <c r="C86" s="149" t="s">
        <v>1651</v>
      </c>
      <c r="D86" s="120">
        <v>45107</v>
      </c>
      <c r="E86" s="115" t="s">
        <v>1629</v>
      </c>
      <c r="F86" s="63" t="s">
        <v>1359</v>
      </c>
      <c r="G86" s="171">
        <v>2808</v>
      </c>
      <c r="H86" s="158">
        <v>45107</v>
      </c>
      <c r="I86" s="151" t="s">
        <v>1576</v>
      </c>
      <c r="J86" s="154"/>
      <c r="K86" s="150">
        <v>31208775595</v>
      </c>
      <c r="L86" s="165">
        <v>2808</v>
      </c>
    </row>
    <row r="87" spans="2:12" ht="30.75" x14ac:dyDescent="0.25">
      <c r="B87" s="149" t="s">
        <v>1431</v>
      </c>
      <c r="C87" s="117" t="s">
        <v>1649</v>
      </c>
      <c r="D87" s="120">
        <v>45107</v>
      </c>
      <c r="E87" s="115" t="s">
        <v>1650</v>
      </c>
      <c r="F87" s="63" t="s">
        <v>1359</v>
      </c>
      <c r="G87" s="172">
        <v>3843</v>
      </c>
      <c r="H87" s="158">
        <v>45107</v>
      </c>
      <c r="I87" s="151" t="s">
        <v>1576</v>
      </c>
      <c r="J87" s="154"/>
      <c r="K87" s="150">
        <v>31208748397</v>
      </c>
      <c r="L87" s="165">
        <f t="shared" si="0"/>
        <v>3843</v>
      </c>
    </row>
    <row r="88" spans="2:12" ht="30.75" x14ac:dyDescent="0.25">
      <c r="B88" s="153" t="s">
        <v>1621</v>
      </c>
      <c r="C88" s="149" t="s">
        <v>1639</v>
      </c>
      <c r="D88" s="120">
        <v>45107</v>
      </c>
      <c r="E88" s="115" t="s">
        <v>1628</v>
      </c>
      <c r="F88" s="63" t="s">
        <v>1359</v>
      </c>
      <c r="G88" s="171">
        <v>4189</v>
      </c>
      <c r="H88" s="158">
        <v>45107</v>
      </c>
      <c r="I88" s="151" t="s">
        <v>1576</v>
      </c>
      <c r="J88" s="154">
        <v>177.5</v>
      </c>
      <c r="K88" s="150">
        <v>31208721982</v>
      </c>
      <c r="L88" s="165">
        <f t="shared" si="0"/>
        <v>4011.5</v>
      </c>
    </row>
    <row r="89" spans="2:12" ht="15.75" x14ac:dyDescent="0.25">
      <c r="D89" s="56"/>
      <c r="E89" s="56"/>
      <c r="F89" s="110" t="s">
        <v>1345</v>
      </c>
      <c r="G89" s="174">
        <f>SUM(G69:G88)</f>
        <v>2506016.8600000003</v>
      </c>
      <c r="H89" s="137"/>
      <c r="J89" s="168">
        <f>SUM(J69:J88)</f>
        <v>108801.36</v>
      </c>
      <c r="K89" s="168"/>
      <c r="L89" s="168">
        <f>SUM(L69:L88)</f>
        <v>2397215.5</v>
      </c>
    </row>
    <row r="90" spans="2:12" ht="15.75" x14ac:dyDescent="0.25">
      <c r="D90" s="56"/>
      <c r="E90" s="56"/>
      <c r="F90" s="110"/>
      <c r="G90" s="168"/>
      <c r="H90" s="137"/>
      <c r="I90" s="169"/>
      <c r="J90" s="168"/>
      <c r="K90" s="168"/>
      <c r="L90" s="168"/>
    </row>
    <row r="91" spans="2:12" ht="51.6" customHeight="1" x14ac:dyDescent="0.25">
      <c r="D91" s="56"/>
      <c r="E91" s="56"/>
      <c r="F91" s="110"/>
      <c r="G91" s="168"/>
      <c r="H91" s="137"/>
      <c r="I91" s="169"/>
      <c r="J91" s="168"/>
      <c r="K91" s="168"/>
      <c r="L91" s="168"/>
    </row>
    <row r="92" spans="2:12" x14ac:dyDescent="0.25">
      <c r="D92" s="56"/>
      <c r="E92" s="56"/>
      <c r="H92" s="67"/>
    </row>
    <row r="93" spans="2:12" x14ac:dyDescent="0.25">
      <c r="B93" s="75"/>
      <c r="E93" s="56"/>
    </row>
    <row r="94" spans="2:12" x14ac:dyDescent="0.25">
      <c r="B94" s="127"/>
      <c r="D94" s="210"/>
      <c r="E94" s="210"/>
    </row>
    <row r="95" spans="2:12" ht="27.6" customHeight="1" x14ac:dyDescent="0.25">
      <c r="B95" s="67" t="s">
        <v>1462</v>
      </c>
      <c r="D95" s="211" t="s">
        <v>1507</v>
      </c>
      <c r="E95" s="211"/>
    </row>
    <row r="96" spans="2:12" x14ac:dyDescent="0.25">
      <c r="B96" s="146" t="s">
        <v>1497</v>
      </c>
      <c r="D96" s="209" t="s">
        <v>1350</v>
      </c>
      <c r="E96" s="209"/>
    </row>
    <row r="97" spans="2:13" x14ac:dyDescent="0.25">
      <c r="B97" s="75"/>
      <c r="E97" s="56"/>
    </row>
    <row r="98" spans="2:13" x14ac:dyDescent="0.25">
      <c r="B98" s="75"/>
      <c r="E98" s="56"/>
    </row>
    <row r="99" spans="2:13" x14ac:dyDescent="0.25">
      <c r="B99" s="75"/>
      <c r="E99" s="56"/>
    </row>
    <row r="100" spans="2:13" x14ac:dyDescent="0.25">
      <c r="B100" s="68"/>
      <c r="E100" s="56"/>
    </row>
    <row r="101" spans="2:13" x14ac:dyDescent="0.25">
      <c r="C101" s="146"/>
      <c r="E101" s="56"/>
    </row>
    <row r="102" spans="2:13" x14ac:dyDescent="0.25">
      <c r="C102" s="146"/>
      <c r="E102" s="56"/>
    </row>
    <row r="103" spans="2:13" x14ac:dyDescent="0.25">
      <c r="C103" s="146"/>
      <c r="E103" s="56"/>
    </row>
    <row r="104" spans="2:13" s="146" customFormat="1" x14ac:dyDescent="0.25">
      <c r="B104" s="56"/>
      <c r="C104" s="56"/>
      <c r="F104" s="56"/>
      <c r="M104" s="56"/>
    </row>
    <row r="105" spans="2:13" s="146" customFormat="1" x14ac:dyDescent="0.25">
      <c r="B105" s="56"/>
      <c r="C105" s="56"/>
      <c r="F105" s="56"/>
      <c r="M105" s="56"/>
    </row>
    <row r="106" spans="2:13" s="146" customFormat="1" x14ac:dyDescent="0.25">
      <c r="B106" s="56"/>
      <c r="C106" s="56"/>
      <c r="F106" s="56"/>
      <c r="M106" s="56"/>
    </row>
    <row r="107" spans="2:13" s="146" customFormat="1" x14ac:dyDescent="0.25">
      <c r="B107" s="56"/>
      <c r="C107" s="56"/>
      <c r="F107" s="56"/>
      <c r="M107" s="56"/>
    </row>
    <row r="108" spans="2:13" s="146" customFormat="1" x14ac:dyDescent="0.25">
      <c r="B108" s="56"/>
      <c r="C108" s="56"/>
      <c r="F108" s="56"/>
      <c r="M108" s="56"/>
    </row>
    <row r="109" spans="2:13" s="146" customFormat="1" x14ac:dyDescent="0.25">
      <c r="B109" s="56"/>
      <c r="C109" s="56"/>
      <c r="F109" s="56"/>
      <c r="M109" s="56"/>
    </row>
    <row r="110" spans="2:13" s="146" customFormat="1" x14ac:dyDescent="0.25">
      <c r="B110" s="56"/>
      <c r="C110" s="56"/>
      <c r="F110" s="56"/>
      <c r="M110" s="56"/>
    </row>
    <row r="111" spans="2:13" s="146" customFormat="1" x14ac:dyDescent="0.25">
      <c r="B111" s="56"/>
      <c r="C111" s="56"/>
      <c r="F111" s="56"/>
      <c r="M111" s="56"/>
    </row>
    <row r="112" spans="2:13" s="146" customFormat="1" x14ac:dyDescent="0.25">
      <c r="B112" s="56"/>
      <c r="C112" s="56"/>
      <c r="F112" s="56"/>
      <c r="M112" s="56"/>
    </row>
    <row r="113" spans="2:13" s="146" customFormat="1" x14ac:dyDescent="0.25">
      <c r="B113" s="56"/>
      <c r="C113" s="56"/>
      <c r="F113" s="56"/>
      <c r="M113" s="56"/>
    </row>
  </sheetData>
  <mergeCells count="7">
    <mergeCell ref="D96:E96"/>
    <mergeCell ref="C4:G4"/>
    <mergeCell ref="B48:F48"/>
    <mergeCell ref="C65:G65"/>
    <mergeCell ref="C66:G66"/>
    <mergeCell ref="D94:E94"/>
    <mergeCell ref="D95:E95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4"/>
  <sheetViews>
    <sheetView view="pageBreakPreview" topLeftCell="A74" zoomScale="60" zoomScaleNormal="66" workbookViewId="0">
      <selection activeCell="G96" sqref="G9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73" customWidth="1"/>
    <col min="5" max="5" width="23.85546875" style="173" customWidth="1"/>
    <col min="6" max="6" width="12" style="56" customWidth="1"/>
    <col min="7" max="7" width="18.42578125" style="173" customWidth="1"/>
    <col min="8" max="8" width="13.28515625" style="173" customWidth="1"/>
    <col min="9" max="9" width="11.42578125" style="173" customWidth="1"/>
    <col min="10" max="11" width="15.7109375" style="173" customWidth="1"/>
    <col min="12" max="12" width="16.28515625" style="173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73" t="s">
        <v>139</v>
      </c>
      <c r="G52" s="173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73" t="s">
        <v>145</v>
      </c>
      <c r="G54" s="173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73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1653</v>
      </c>
      <c r="D66" s="208"/>
      <c r="E66" s="208"/>
      <c r="F66" s="208"/>
      <c r="G66" s="208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15.75" x14ac:dyDescent="0.25">
      <c r="B69" s="116" t="s">
        <v>1654</v>
      </c>
      <c r="C69" s="157" t="s">
        <v>1660</v>
      </c>
      <c r="D69" s="152">
        <v>45135</v>
      </c>
      <c r="E69" s="153" t="s">
        <v>1674</v>
      </c>
      <c r="F69" s="178" t="s">
        <v>1359</v>
      </c>
      <c r="G69" s="171">
        <v>53787.5</v>
      </c>
      <c r="H69" s="152">
        <v>45135</v>
      </c>
      <c r="I69" s="179" t="s">
        <v>1576</v>
      </c>
      <c r="J69" s="154">
        <v>2068.75</v>
      </c>
      <c r="K69" s="150">
        <v>31486409403</v>
      </c>
      <c r="L69" s="165">
        <f t="shared" ref="L69:L89" si="0">+G69-J69</f>
        <v>51718.75</v>
      </c>
    </row>
    <row r="70" spans="2:13" ht="30.75" x14ac:dyDescent="0.25">
      <c r="B70" s="148" t="s">
        <v>1654</v>
      </c>
      <c r="C70" s="177" t="s">
        <v>1661</v>
      </c>
      <c r="D70" s="152">
        <v>45135</v>
      </c>
      <c r="E70" s="153" t="s">
        <v>1675</v>
      </c>
      <c r="F70" s="178" t="s">
        <v>1359</v>
      </c>
      <c r="G70" s="171">
        <v>74228.53</v>
      </c>
      <c r="H70" s="152">
        <v>45135</v>
      </c>
      <c r="I70" s="179" t="s">
        <v>1576</v>
      </c>
      <c r="J70" s="154">
        <v>1474.77</v>
      </c>
      <c r="K70" s="150">
        <v>31486106989</v>
      </c>
      <c r="L70" s="165">
        <f t="shared" si="0"/>
        <v>72753.759999999995</v>
      </c>
    </row>
    <row r="71" spans="2:13" ht="15.75" x14ac:dyDescent="0.25">
      <c r="B71" s="148" t="s">
        <v>21</v>
      </c>
      <c r="C71" s="157" t="s">
        <v>1662</v>
      </c>
      <c r="D71" s="152">
        <v>45135</v>
      </c>
      <c r="E71" s="155" t="s">
        <v>1676</v>
      </c>
      <c r="F71" s="178" t="s">
        <v>1359</v>
      </c>
      <c r="G71" s="172">
        <v>19070</v>
      </c>
      <c r="H71" s="152">
        <v>45135</v>
      </c>
      <c r="I71" s="179" t="s">
        <v>1576</v>
      </c>
      <c r="J71" s="156"/>
      <c r="K71" s="157">
        <v>31486784833</v>
      </c>
      <c r="L71" s="165">
        <f t="shared" si="0"/>
        <v>19070</v>
      </c>
    </row>
    <row r="72" spans="2:13" ht="15.75" x14ac:dyDescent="0.25">
      <c r="B72" s="148" t="s">
        <v>1654</v>
      </c>
      <c r="C72" s="157" t="s">
        <v>1663</v>
      </c>
      <c r="D72" s="152">
        <v>45135</v>
      </c>
      <c r="E72" s="155" t="s">
        <v>1677</v>
      </c>
      <c r="F72" s="178" t="s">
        <v>1359</v>
      </c>
      <c r="G72" s="172">
        <v>7946.11</v>
      </c>
      <c r="H72" s="152">
        <v>45135</v>
      </c>
      <c r="I72" s="179" t="s">
        <v>1576</v>
      </c>
      <c r="J72" s="156">
        <v>157.94999999999999</v>
      </c>
      <c r="K72" s="157">
        <v>31486619011</v>
      </c>
      <c r="L72" s="165">
        <f t="shared" si="0"/>
        <v>7788.16</v>
      </c>
    </row>
    <row r="73" spans="2:13" ht="15.75" x14ac:dyDescent="0.25">
      <c r="B73" s="148" t="s">
        <v>1654</v>
      </c>
      <c r="C73" s="150" t="s">
        <v>1664</v>
      </c>
      <c r="D73" s="152">
        <v>45135</v>
      </c>
      <c r="E73" s="153" t="s">
        <v>1678</v>
      </c>
      <c r="F73" s="178" t="s">
        <v>1359</v>
      </c>
      <c r="G73" s="171">
        <v>6384.04</v>
      </c>
      <c r="H73" s="152">
        <v>45135</v>
      </c>
      <c r="I73" s="179" t="s">
        <v>1576</v>
      </c>
      <c r="J73" s="154">
        <v>126.21</v>
      </c>
      <c r="K73" s="150">
        <v>31486527171</v>
      </c>
      <c r="L73" s="165">
        <f t="shared" si="0"/>
        <v>6257.83</v>
      </c>
    </row>
    <row r="74" spans="2:13" ht="15.75" x14ac:dyDescent="0.25">
      <c r="B74" s="149" t="s">
        <v>1655</v>
      </c>
      <c r="C74" s="117" t="s">
        <v>1665</v>
      </c>
      <c r="D74" s="120">
        <v>45135</v>
      </c>
      <c r="E74" s="153" t="s">
        <v>1679</v>
      </c>
      <c r="F74" s="178" t="s">
        <v>1359</v>
      </c>
      <c r="G74" s="121">
        <v>4215.99</v>
      </c>
      <c r="H74" s="120">
        <v>45135</v>
      </c>
      <c r="I74" s="179" t="s">
        <v>1576</v>
      </c>
      <c r="J74" s="123"/>
      <c r="K74" s="124">
        <v>31486668040</v>
      </c>
      <c r="L74" s="165">
        <f t="shared" si="0"/>
        <v>4215.99</v>
      </c>
    </row>
    <row r="75" spans="2:13" ht="15.75" x14ac:dyDescent="0.25">
      <c r="B75" s="117" t="s">
        <v>1656</v>
      </c>
      <c r="C75" s="177" t="s">
        <v>1666</v>
      </c>
      <c r="D75" s="120">
        <v>45135</v>
      </c>
      <c r="E75" s="153" t="s">
        <v>1680</v>
      </c>
      <c r="F75" s="178" t="s">
        <v>1359</v>
      </c>
      <c r="G75" s="171">
        <v>4293</v>
      </c>
      <c r="H75" s="120">
        <v>45135</v>
      </c>
      <c r="I75" s="179" t="s">
        <v>1576</v>
      </c>
      <c r="J75" s="154"/>
      <c r="K75" s="150">
        <v>31486717585</v>
      </c>
      <c r="L75" s="165">
        <f t="shared" si="0"/>
        <v>4293</v>
      </c>
    </row>
    <row r="76" spans="2:13" ht="30.75" x14ac:dyDescent="0.25">
      <c r="B76" s="149" t="s">
        <v>21</v>
      </c>
      <c r="C76" s="177" t="s">
        <v>1667</v>
      </c>
      <c r="D76" s="120">
        <v>45135</v>
      </c>
      <c r="E76" s="115" t="s">
        <v>1681</v>
      </c>
      <c r="F76" s="178" t="s">
        <v>1359</v>
      </c>
      <c r="G76" s="171">
        <v>2808</v>
      </c>
      <c r="H76" s="120">
        <v>45135</v>
      </c>
      <c r="I76" s="179" t="s">
        <v>1576</v>
      </c>
      <c r="J76" s="154"/>
      <c r="K76" s="150">
        <v>31486758347</v>
      </c>
      <c r="L76" s="165">
        <f t="shared" si="0"/>
        <v>2808</v>
      </c>
    </row>
    <row r="77" spans="2:13" ht="15.75" x14ac:dyDescent="0.25">
      <c r="B77" s="116" t="s">
        <v>1657</v>
      </c>
      <c r="C77" s="177" t="s">
        <v>1668</v>
      </c>
      <c r="D77" s="120">
        <v>45138</v>
      </c>
      <c r="E77" s="115" t="s">
        <v>1125</v>
      </c>
      <c r="F77" s="178" t="s">
        <v>1359</v>
      </c>
      <c r="G77" s="171">
        <v>553188.80000000005</v>
      </c>
      <c r="H77" s="120">
        <v>45138</v>
      </c>
      <c r="I77" s="179" t="s">
        <v>1576</v>
      </c>
      <c r="J77" s="154">
        <v>23464</v>
      </c>
      <c r="K77" s="150">
        <v>31514604724</v>
      </c>
      <c r="L77" s="165">
        <f t="shared" si="0"/>
        <v>529724.80000000005</v>
      </c>
    </row>
    <row r="78" spans="2:13" ht="30.75" x14ac:dyDescent="0.25">
      <c r="B78" s="149" t="s">
        <v>1658</v>
      </c>
      <c r="C78" s="177" t="s">
        <v>1669</v>
      </c>
      <c r="D78" s="120">
        <v>45138</v>
      </c>
      <c r="E78" s="115" t="s">
        <v>56</v>
      </c>
      <c r="F78" s="178" t="s">
        <v>1359</v>
      </c>
      <c r="G78" s="171">
        <v>143283.35999999999</v>
      </c>
      <c r="H78" s="120">
        <v>45138</v>
      </c>
      <c r="I78" s="179" t="s">
        <v>1576</v>
      </c>
      <c r="J78" s="154">
        <v>6899.1</v>
      </c>
      <c r="K78" s="150">
        <v>31514652253</v>
      </c>
      <c r="L78" s="165">
        <f t="shared" si="0"/>
        <v>136384.25999999998</v>
      </c>
    </row>
    <row r="79" spans="2:13" ht="15.75" x14ac:dyDescent="0.25">
      <c r="B79" s="149" t="s">
        <v>1659</v>
      </c>
      <c r="C79" s="150" t="s">
        <v>1670</v>
      </c>
      <c r="D79" s="120">
        <v>45138</v>
      </c>
      <c r="E79" s="115" t="s">
        <v>83</v>
      </c>
      <c r="F79" s="178" t="s">
        <v>1359</v>
      </c>
      <c r="G79" s="171">
        <v>93500</v>
      </c>
      <c r="H79" s="120">
        <v>45138</v>
      </c>
      <c r="I79" s="179" t="s">
        <v>1576</v>
      </c>
      <c r="J79" s="154">
        <v>3961</v>
      </c>
      <c r="K79" s="150">
        <v>31514686617</v>
      </c>
      <c r="L79" s="165">
        <f t="shared" si="0"/>
        <v>89539</v>
      </c>
    </row>
    <row r="80" spans="2:13" ht="15.75" x14ac:dyDescent="0.25">
      <c r="B80" s="149" t="s">
        <v>1521</v>
      </c>
      <c r="C80" s="150" t="s">
        <v>1671</v>
      </c>
      <c r="D80" s="120">
        <v>45138</v>
      </c>
      <c r="E80" s="115"/>
      <c r="F80" s="178" t="s">
        <v>1359</v>
      </c>
      <c r="G80" s="171">
        <v>673273.63</v>
      </c>
      <c r="H80" s="120">
        <v>45138</v>
      </c>
      <c r="I80" s="179" t="s">
        <v>1576</v>
      </c>
      <c r="J80" s="154">
        <v>28528.54</v>
      </c>
      <c r="K80" s="150">
        <v>31514540305</v>
      </c>
      <c r="L80" s="165">
        <f t="shared" si="0"/>
        <v>644745.09</v>
      </c>
    </row>
    <row r="81" spans="2:12" ht="15.75" x14ac:dyDescent="0.25">
      <c r="B81" s="149" t="s">
        <v>1434</v>
      </c>
      <c r="C81" s="150" t="s">
        <v>1672</v>
      </c>
      <c r="D81" s="120">
        <v>45138</v>
      </c>
      <c r="E81" s="115" t="s">
        <v>1682</v>
      </c>
      <c r="F81" s="178" t="s">
        <v>1359</v>
      </c>
      <c r="G81" s="171">
        <v>29500</v>
      </c>
      <c r="H81" s="120">
        <v>45138</v>
      </c>
      <c r="I81" s="179" t="s">
        <v>1576</v>
      </c>
      <c r="J81" s="154">
        <v>1250</v>
      </c>
      <c r="K81" s="150">
        <v>31514735787</v>
      </c>
      <c r="L81" s="165">
        <f t="shared" si="0"/>
        <v>28250</v>
      </c>
    </row>
    <row r="82" spans="2:12" ht="15.75" x14ac:dyDescent="0.25">
      <c r="B82" s="148" t="s">
        <v>1512</v>
      </c>
      <c r="C82" s="150" t="s">
        <v>1673</v>
      </c>
      <c r="D82" s="152">
        <v>45138</v>
      </c>
      <c r="E82" s="153" t="s">
        <v>1683</v>
      </c>
      <c r="F82" s="178" t="s">
        <v>1359</v>
      </c>
      <c r="G82" s="171">
        <v>7590</v>
      </c>
      <c r="H82" s="152">
        <v>45138</v>
      </c>
      <c r="I82" s="179" t="s">
        <v>1576</v>
      </c>
      <c r="J82" s="154">
        <v>379</v>
      </c>
      <c r="K82" s="150">
        <v>31514790251</v>
      </c>
      <c r="L82" s="165">
        <f t="shared" si="0"/>
        <v>7211</v>
      </c>
    </row>
    <row r="83" spans="2:12" ht="15.75" x14ac:dyDescent="0.25">
      <c r="B83" s="148" t="s">
        <v>1468</v>
      </c>
      <c r="C83" s="116" t="s">
        <v>1686</v>
      </c>
      <c r="D83" s="120">
        <v>45110</v>
      </c>
      <c r="E83" s="117" t="s">
        <v>185</v>
      </c>
      <c r="F83" s="178" t="s">
        <v>1359</v>
      </c>
      <c r="G83" s="122">
        <v>7080</v>
      </c>
      <c r="H83" s="120">
        <v>45110</v>
      </c>
      <c r="I83" s="179" t="s">
        <v>1425</v>
      </c>
      <c r="J83" s="123"/>
      <c r="K83" s="124">
        <v>31235280715</v>
      </c>
      <c r="L83" s="165">
        <f t="shared" si="0"/>
        <v>7080</v>
      </c>
    </row>
    <row r="84" spans="2:12" ht="15.75" x14ac:dyDescent="0.25">
      <c r="B84" s="116" t="s">
        <v>1468</v>
      </c>
      <c r="C84" s="116" t="s">
        <v>1686</v>
      </c>
      <c r="D84" s="152">
        <v>45121</v>
      </c>
      <c r="E84" s="116" t="s">
        <v>1691</v>
      </c>
      <c r="F84" s="178" t="s">
        <v>1359</v>
      </c>
      <c r="G84" s="121">
        <v>6608</v>
      </c>
      <c r="H84" s="152">
        <v>45121</v>
      </c>
      <c r="I84" s="179" t="s">
        <v>1425</v>
      </c>
      <c r="J84" s="123"/>
      <c r="K84" s="125">
        <v>31338285283</v>
      </c>
      <c r="L84" s="165">
        <f t="shared" si="0"/>
        <v>6608</v>
      </c>
    </row>
    <row r="85" spans="2:12" ht="15.75" x14ac:dyDescent="0.25">
      <c r="B85" s="148" t="s">
        <v>1468</v>
      </c>
      <c r="C85" s="155" t="s">
        <v>1686</v>
      </c>
      <c r="D85" s="120">
        <v>45119</v>
      </c>
      <c r="E85" s="117" t="s">
        <v>1692</v>
      </c>
      <c r="F85" s="178" t="s">
        <v>1359</v>
      </c>
      <c r="G85" s="121">
        <v>6254</v>
      </c>
      <c r="H85" s="120">
        <v>45119</v>
      </c>
      <c r="I85" s="179" t="s">
        <v>1425</v>
      </c>
      <c r="J85" s="123"/>
      <c r="K85" s="124">
        <v>31319005866</v>
      </c>
      <c r="L85" s="165">
        <f t="shared" si="0"/>
        <v>6254</v>
      </c>
    </row>
    <row r="86" spans="2:12" ht="15.75" x14ac:dyDescent="0.25">
      <c r="B86" s="148" t="s">
        <v>1684</v>
      </c>
      <c r="C86" s="116" t="s">
        <v>1687</v>
      </c>
      <c r="D86" s="120">
        <v>45131</v>
      </c>
      <c r="E86" s="117" t="s">
        <v>1693</v>
      </c>
      <c r="F86" s="178" t="s">
        <v>1359</v>
      </c>
      <c r="G86" s="122">
        <v>10000</v>
      </c>
      <c r="H86" s="120">
        <v>45131</v>
      </c>
      <c r="I86" s="179" t="s">
        <v>1425</v>
      </c>
      <c r="J86" s="123"/>
      <c r="K86" s="124">
        <v>31438239286</v>
      </c>
      <c r="L86" s="165">
        <f t="shared" si="0"/>
        <v>10000</v>
      </c>
    </row>
    <row r="87" spans="2:12" ht="15.75" x14ac:dyDescent="0.25">
      <c r="B87" s="148" t="s">
        <v>1685</v>
      </c>
      <c r="C87" s="117" t="s">
        <v>1688</v>
      </c>
      <c r="D87" s="120">
        <v>45131</v>
      </c>
      <c r="E87" s="117" t="s">
        <v>1693</v>
      </c>
      <c r="F87" s="178" t="s">
        <v>1359</v>
      </c>
      <c r="G87" s="121">
        <v>10000</v>
      </c>
      <c r="H87" s="120">
        <v>45131</v>
      </c>
      <c r="I87" s="179" t="s">
        <v>1425</v>
      </c>
      <c r="J87" s="123"/>
      <c r="K87" s="124">
        <v>31438268536</v>
      </c>
      <c r="L87" s="165">
        <f t="shared" si="0"/>
        <v>10000</v>
      </c>
    </row>
    <row r="88" spans="2:12" ht="15.75" x14ac:dyDescent="0.25">
      <c r="B88" s="148" t="s">
        <v>1579</v>
      </c>
      <c r="C88" s="155" t="s">
        <v>1689</v>
      </c>
      <c r="D88" s="152">
        <v>45135</v>
      </c>
      <c r="E88" s="116" t="s">
        <v>1125</v>
      </c>
      <c r="F88" s="178" t="s">
        <v>1359</v>
      </c>
      <c r="G88" s="121">
        <v>55900</v>
      </c>
      <c r="H88" s="152">
        <v>45135</v>
      </c>
      <c r="I88" s="179" t="s">
        <v>1425</v>
      </c>
      <c r="J88" s="123">
        <v>2795</v>
      </c>
      <c r="K88" s="125">
        <v>31486978776</v>
      </c>
      <c r="L88" s="165">
        <f t="shared" si="0"/>
        <v>53105</v>
      </c>
    </row>
    <row r="89" spans="2:12" ht="15.75" x14ac:dyDescent="0.25">
      <c r="B89" s="148" t="s">
        <v>1611</v>
      </c>
      <c r="C89" s="155" t="s">
        <v>1690</v>
      </c>
      <c r="D89" s="152">
        <v>45135</v>
      </c>
      <c r="E89" s="116" t="s">
        <v>1694</v>
      </c>
      <c r="F89" s="178" t="s">
        <v>1359</v>
      </c>
      <c r="G89" s="121">
        <v>124490</v>
      </c>
      <c r="H89" s="152">
        <v>45135</v>
      </c>
      <c r="I89" s="179" t="s">
        <v>1425</v>
      </c>
      <c r="J89" s="123">
        <v>5275</v>
      </c>
      <c r="K89" s="125">
        <v>31486916917</v>
      </c>
      <c r="L89" s="165">
        <f t="shared" si="0"/>
        <v>119215</v>
      </c>
    </row>
    <row r="90" spans="2:12" s="180" customFormat="1" ht="18.75" x14ac:dyDescent="0.3">
      <c r="D90" s="181"/>
      <c r="E90" s="181"/>
      <c r="G90" s="182">
        <f>SUM(G69:G89)</f>
        <v>1893400.96</v>
      </c>
      <c r="H90" s="181"/>
      <c r="I90" s="181"/>
      <c r="J90" s="182">
        <f>SUM(J69:J89)</f>
        <v>76379.320000000007</v>
      </c>
      <c r="K90" s="181"/>
      <c r="L90" s="182">
        <f>SUM(L69:L89)</f>
        <v>1817021.6400000001</v>
      </c>
    </row>
    <row r="92" spans="2:12" ht="51.6" customHeight="1" x14ac:dyDescent="0.25">
      <c r="D92" s="56"/>
      <c r="E92" s="56"/>
      <c r="F92" s="110"/>
      <c r="G92" s="168"/>
      <c r="H92" s="137"/>
      <c r="J92" s="168"/>
      <c r="K92" s="168"/>
      <c r="L92" s="168"/>
    </row>
    <row r="93" spans="2:12" x14ac:dyDescent="0.25">
      <c r="D93" s="56"/>
      <c r="E93" s="56"/>
      <c r="H93" s="67"/>
    </row>
    <row r="94" spans="2:12" x14ac:dyDescent="0.25">
      <c r="B94" s="75"/>
      <c r="E94" s="56"/>
    </row>
    <row r="95" spans="2:12" x14ac:dyDescent="0.25">
      <c r="B95" s="127"/>
      <c r="D95" s="210"/>
      <c r="E95" s="210"/>
    </row>
    <row r="96" spans="2:12" ht="27.6" customHeight="1" x14ac:dyDescent="0.25">
      <c r="B96" s="67" t="s">
        <v>1462</v>
      </c>
      <c r="D96" s="211" t="s">
        <v>1507</v>
      </c>
      <c r="E96" s="211"/>
    </row>
    <row r="97" spans="2:5" x14ac:dyDescent="0.25">
      <c r="B97" s="173" t="s">
        <v>1497</v>
      </c>
      <c r="D97" s="209" t="s">
        <v>1350</v>
      </c>
      <c r="E97" s="209"/>
    </row>
    <row r="98" spans="2:5" x14ac:dyDescent="0.25">
      <c r="B98" s="75"/>
      <c r="E98" s="56"/>
    </row>
    <row r="99" spans="2:5" x14ac:dyDescent="0.25">
      <c r="B99" s="75"/>
      <c r="E99" s="56"/>
    </row>
    <row r="100" spans="2:5" x14ac:dyDescent="0.25">
      <c r="B100" s="75"/>
      <c r="E100" s="56"/>
    </row>
    <row r="101" spans="2:5" x14ac:dyDescent="0.25">
      <c r="B101" s="68"/>
      <c r="E101" s="56"/>
    </row>
    <row r="102" spans="2:5" x14ac:dyDescent="0.25">
      <c r="C102" s="173"/>
      <c r="E102" s="56"/>
    </row>
    <row r="103" spans="2:5" x14ac:dyDescent="0.25">
      <c r="C103" s="173"/>
      <c r="E103" s="56"/>
    </row>
    <row r="104" spans="2:5" x14ac:dyDescent="0.25">
      <c r="C104" s="173"/>
      <c r="E104" s="56"/>
    </row>
  </sheetData>
  <mergeCells count="7">
    <mergeCell ref="D96:E96"/>
    <mergeCell ref="D95:E95"/>
    <mergeCell ref="D97:E97"/>
    <mergeCell ref="C4:G4"/>
    <mergeCell ref="B48:F48"/>
    <mergeCell ref="C65:G65"/>
    <mergeCell ref="C66:G66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4"/>
  <sheetViews>
    <sheetView topLeftCell="A99" zoomScaleNormal="100" workbookViewId="0">
      <selection activeCell="A59" sqref="A1:XFD104857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76" customWidth="1"/>
    <col min="5" max="5" width="23.85546875" style="176" customWidth="1"/>
    <col min="6" max="6" width="12" style="56" customWidth="1"/>
    <col min="7" max="7" width="18.42578125" style="176" customWidth="1"/>
    <col min="8" max="8" width="13.28515625" style="176" customWidth="1"/>
    <col min="9" max="9" width="11.42578125" style="176" customWidth="1"/>
    <col min="10" max="11" width="15.7109375" style="176" customWidth="1"/>
    <col min="12" max="12" width="16.28515625" style="176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76" t="s">
        <v>139</v>
      </c>
      <c r="G52" s="176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76" t="s">
        <v>145</v>
      </c>
      <c r="G54" s="176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76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1695</v>
      </c>
      <c r="D66" s="208"/>
      <c r="E66" s="208"/>
      <c r="F66" s="208"/>
      <c r="G66" s="208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15.75" x14ac:dyDescent="0.25">
      <c r="B69" s="148" t="s">
        <v>1696</v>
      </c>
      <c r="C69" s="148" t="s">
        <v>1697</v>
      </c>
      <c r="D69" s="120">
        <v>45156</v>
      </c>
      <c r="E69" s="117" t="s">
        <v>1698</v>
      </c>
      <c r="F69" s="178" t="s">
        <v>1359</v>
      </c>
      <c r="G69" s="123">
        <v>3550</v>
      </c>
      <c r="H69" s="152" t="s">
        <v>1699</v>
      </c>
      <c r="I69" s="179" t="s">
        <v>1425</v>
      </c>
      <c r="J69" s="154"/>
      <c r="K69" s="124">
        <v>31685782859</v>
      </c>
      <c r="L69" s="165">
        <f t="shared" ref="L69:L73" si="0">+G69-J69</f>
        <v>3550</v>
      </c>
    </row>
    <row r="70" spans="2:13" ht="15.75" x14ac:dyDescent="0.25">
      <c r="B70" s="148" t="s">
        <v>1684</v>
      </c>
      <c r="C70" s="116" t="s">
        <v>1702</v>
      </c>
      <c r="D70" s="120">
        <v>45160</v>
      </c>
      <c r="E70" s="153" t="s">
        <v>1706</v>
      </c>
      <c r="F70" s="178" t="s">
        <v>1359</v>
      </c>
      <c r="G70" s="123">
        <v>10000</v>
      </c>
      <c r="H70" s="152">
        <v>45135</v>
      </c>
      <c r="I70" s="179" t="s">
        <v>1425</v>
      </c>
      <c r="J70" s="154"/>
      <c r="K70" s="124">
        <v>31722367190</v>
      </c>
      <c r="L70" s="165">
        <f t="shared" si="0"/>
        <v>10000</v>
      </c>
    </row>
    <row r="71" spans="2:13" ht="15.75" x14ac:dyDescent="0.25">
      <c r="B71" s="148" t="s">
        <v>1700</v>
      </c>
      <c r="C71" s="117" t="s">
        <v>1703</v>
      </c>
      <c r="D71" s="120">
        <v>45160</v>
      </c>
      <c r="E71" s="153" t="s">
        <v>1706</v>
      </c>
      <c r="F71" s="178" t="s">
        <v>1359</v>
      </c>
      <c r="G71" s="123">
        <v>10000</v>
      </c>
      <c r="H71" s="152">
        <v>45135</v>
      </c>
      <c r="I71" s="179" t="s">
        <v>1425</v>
      </c>
      <c r="J71" s="156"/>
      <c r="K71" s="124">
        <v>31722394920</v>
      </c>
      <c r="L71" s="165">
        <f t="shared" si="0"/>
        <v>10000</v>
      </c>
    </row>
    <row r="72" spans="2:13" ht="15.75" x14ac:dyDescent="0.25">
      <c r="B72" s="147" t="s">
        <v>1701</v>
      </c>
      <c r="C72" s="117" t="s">
        <v>1704</v>
      </c>
      <c r="D72" s="120">
        <v>45160</v>
      </c>
      <c r="E72" s="147" t="s">
        <v>286</v>
      </c>
      <c r="F72" s="178" t="s">
        <v>1359</v>
      </c>
      <c r="G72" s="170">
        <v>124490</v>
      </c>
      <c r="H72" s="152">
        <v>45135</v>
      </c>
      <c r="I72" s="179" t="s">
        <v>1425</v>
      </c>
      <c r="J72" s="170">
        <v>5275</v>
      </c>
      <c r="K72" s="150">
        <v>31722471611</v>
      </c>
      <c r="L72" s="165">
        <f t="shared" si="0"/>
        <v>119215</v>
      </c>
    </row>
    <row r="73" spans="2:13" ht="15.75" x14ac:dyDescent="0.25">
      <c r="B73" s="148" t="s">
        <v>1579</v>
      </c>
      <c r="C73" s="117" t="s">
        <v>1705</v>
      </c>
      <c r="D73" s="120">
        <v>45160</v>
      </c>
      <c r="E73" s="117" t="s">
        <v>1707</v>
      </c>
      <c r="F73" s="178" t="s">
        <v>1359</v>
      </c>
      <c r="G73" s="121">
        <v>55900</v>
      </c>
      <c r="H73" s="152">
        <v>45135</v>
      </c>
      <c r="I73" s="179" t="s">
        <v>1425</v>
      </c>
      <c r="J73" s="123">
        <v>2795</v>
      </c>
      <c r="K73" s="150">
        <v>31722442075</v>
      </c>
      <c r="L73" s="165">
        <f t="shared" si="0"/>
        <v>53105</v>
      </c>
    </row>
    <row r="74" spans="2:13" ht="15.75" hidden="1" x14ac:dyDescent="0.25">
      <c r="B74" s="149"/>
      <c r="C74" s="117"/>
      <c r="D74" s="120"/>
      <c r="E74" s="153"/>
      <c r="F74" s="178"/>
      <c r="G74" s="121"/>
      <c r="H74" s="120"/>
      <c r="I74" s="179"/>
      <c r="J74" s="123"/>
      <c r="K74" s="124"/>
      <c r="L74" s="165"/>
    </row>
    <row r="75" spans="2:13" ht="15.75" hidden="1" x14ac:dyDescent="0.25">
      <c r="B75" s="117"/>
      <c r="C75" s="177"/>
      <c r="D75" s="120"/>
      <c r="E75" s="153"/>
      <c r="F75" s="178"/>
      <c r="G75" s="171"/>
      <c r="H75" s="120"/>
      <c r="I75" s="179"/>
      <c r="J75" s="154"/>
      <c r="K75" s="150"/>
      <c r="L75" s="165"/>
    </row>
    <row r="76" spans="2:13" ht="15.75" hidden="1" x14ac:dyDescent="0.25">
      <c r="B76" s="149"/>
      <c r="C76" s="177"/>
      <c r="D76" s="120"/>
      <c r="E76" s="115"/>
      <c r="F76" s="178"/>
      <c r="G76" s="171"/>
      <c r="H76" s="120"/>
      <c r="I76" s="179"/>
      <c r="J76" s="154"/>
      <c r="K76" s="150"/>
      <c r="L76" s="165"/>
    </row>
    <row r="77" spans="2:13" ht="15.75" hidden="1" x14ac:dyDescent="0.25">
      <c r="B77" s="116"/>
      <c r="C77" s="177"/>
      <c r="D77" s="120"/>
      <c r="E77" s="115"/>
      <c r="F77" s="178"/>
      <c r="G77" s="171"/>
      <c r="H77" s="120"/>
      <c r="I77" s="179"/>
      <c r="J77" s="154"/>
      <c r="K77" s="150"/>
      <c r="L77" s="165"/>
    </row>
    <row r="78" spans="2:13" ht="15.75" hidden="1" x14ac:dyDescent="0.25">
      <c r="B78" s="149"/>
      <c r="C78" s="177"/>
      <c r="D78" s="120"/>
      <c r="E78" s="115"/>
      <c r="F78" s="178"/>
      <c r="G78" s="171"/>
      <c r="H78" s="120"/>
      <c r="I78" s="179"/>
      <c r="J78" s="154"/>
      <c r="K78" s="150"/>
      <c r="L78" s="165"/>
    </row>
    <row r="79" spans="2:13" ht="15.75" hidden="1" x14ac:dyDescent="0.25">
      <c r="B79" s="149"/>
      <c r="C79" s="150"/>
      <c r="D79" s="120"/>
      <c r="E79" s="115"/>
      <c r="F79" s="178"/>
      <c r="G79" s="171"/>
      <c r="H79" s="120"/>
      <c r="I79" s="179"/>
      <c r="J79" s="154"/>
      <c r="K79" s="150"/>
      <c r="L79" s="165"/>
    </row>
    <row r="80" spans="2:13" ht="15.75" hidden="1" x14ac:dyDescent="0.25">
      <c r="B80" s="149"/>
      <c r="C80" s="150"/>
      <c r="D80" s="120"/>
      <c r="E80" s="115"/>
      <c r="F80" s="178"/>
      <c r="G80" s="171"/>
      <c r="H80" s="120"/>
      <c r="I80" s="179"/>
      <c r="J80" s="154"/>
      <c r="K80" s="150"/>
      <c r="L80" s="165"/>
    </row>
    <row r="81" spans="2:12" ht="15.75" hidden="1" x14ac:dyDescent="0.25">
      <c r="B81" s="149"/>
      <c r="C81" s="150"/>
      <c r="D81" s="120"/>
      <c r="E81" s="115"/>
      <c r="F81" s="178"/>
      <c r="G81" s="171"/>
      <c r="H81" s="120"/>
      <c r="I81" s="179"/>
      <c r="J81" s="154"/>
      <c r="K81" s="150"/>
      <c r="L81" s="165"/>
    </row>
    <row r="82" spans="2:12" ht="15.75" hidden="1" x14ac:dyDescent="0.25">
      <c r="B82" s="148"/>
      <c r="C82" s="150"/>
      <c r="D82" s="152"/>
      <c r="E82" s="153"/>
      <c r="F82" s="178"/>
      <c r="G82" s="171"/>
      <c r="H82" s="152"/>
      <c r="I82" s="179"/>
      <c r="J82" s="154"/>
      <c r="K82" s="150"/>
      <c r="L82" s="165"/>
    </row>
    <row r="83" spans="2:12" ht="15.75" hidden="1" x14ac:dyDescent="0.25">
      <c r="B83" s="148"/>
      <c r="C83" s="116"/>
      <c r="D83" s="120"/>
      <c r="E83" s="117"/>
      <c r="F83" s="178"/>
      <c r="G83" s="122"/>
      <c r="H83" s="120"/>
      <c r="I83" s="179"/>
      <c r="J83" s="123"/>
      <c r="K83" s="124"/>
      <c r="L83" s="165"/>
    </row>
    <row r="84" spans="2:12" ht="15.75" hidden="1" x14ac:dyDescent="0.25">
      <c r="B84" s="116"/>
      <c r="C84" s="116"/>
      <c r="D84" s="152"/>
      <c r="E84" s="116"/>
      <c r="F84" s="178"/>
      <c r="G84" s="121"/>
      <c r="H84" s="152"/>
      <c r="I84" s="179"/>
      <c r="J84" s="123"/>
      <c r="K84" s="125"/>
      <c r="L84" s="165"/>
    </row>
    <row r="85" spans="2:12" ht="15.75" hidden="1" x14ac:dyDescent="0.25">
      <c r="B85" s="148"/>
      <c r="C85" s="155"/>
      <c r="D85" s="120"/>
      <c r="E85" s="117"/>
      <c r="F85" s="178"/>
      <c r="G85" s="121"/>
      <c r="H85" s="120"/>
      <c r="I85" s="179"/>
      <c r="J85" s="123"/>
      <c r="K85" s="124"/>
      <c r="L85" s="165"/>
    </row>
    <row r="86" spans="2:12" ht="15.75" hidden="1" x14ac:dyDescent="0.25">
      <c r="B86" s="148"/>
      <c r="C86" s="116"/>
      <c r="D86" s="120"/>
      <c r="E86" s="117"/>
      <c r="F86" s="178"/>
      <c r="G86" s="122"/>
      <c r="H86" s="120"/>
      <c r="I86" s="179"/>
      <c r="J86" s="123"/>
      <c r="K86" s="124"/>
      <c r="L86" s="165"/>
    </row>
    <row r="87" spans="2:12" ht="15.75" hidden="1" x14ac:dyDescent="0.25">
      <c r="B87" s="148"/>
      <c r="C87" s="117"/>
      <c r="D87" s="120"/>
      <c r="E87" s="117"/>
      <c r="F87" s="178"/>
      <c r="G87" s="121"/>
      <c r="H87" s="120"/>
      <c r="I87" s="179"/>
      <c r="J87" s="123"/>
      <c r="K87" s="124"/>
      <c r="L87" s="165"/>
    </row>
    <row r="88" spans="2:12" ht="15.75" hidden="1" x14ac:dyDescent="0.25">
      <c r="B88" s="148"/>
      <c r="C88" s="155"/>
      <c r="D88" s="152"/>
      <c r="E88" s="116"/>
      <c r="F88" s="178"/>
      <c r="G88" s="121"/>
      <c r="H88" s="152"/>
      <c r="I88" s="179"/>
      <c r="J88" s="123"/>
      <c r="K88" s="125"/>
      <c r="L88" s="165"/>
    </row>
    <row r="89" spans="2:12" ht="15.75" hidden="1" x14ac:dyDescent="0.25">
      <c r="B89" s="148"/>
      <c r="C89" s="155"/>
      <c r="D89" s="152"/>
      <c r="E89" s="116"/>
      <c r="F89" s="178"/>
      <c r="G89" s="121"/>
      <c r="H89" s="152"/>
      <c r="I89" s="179"/>
      <c r="J89" s="123"/>
      <c r="K89" s="125"/>
      <c r="L89" s="165"/>
    </row>
    <row r="90" spans="2:12" s="180" customFormat="1" ht="18.75" x14ac:dyDescent="0.3">
      <c r="D90" s="181"/>
      <c r="E90" s="181"/>
      <c r="G90" s="182">
        <f>SUM(G69:G89)</f>
        <v>203940</v>
      </c>
      <c r="H90" s="181"/>
      <c r="I90" s="181"/>
      <c r="J90" s="182">
        <f>SUM(J69:J89)</f>
        <v>8070</v>
      </c>
      <c r="K90" s="181"/>
      <c r="L90" s="182">
        <f>SUM(L69:L89)</f>
        <v>195870</v>
      </c>
    </row>
    <row r="92" spans="2:12" ht="51.6" customHeight="1" x14ac:dyDescent="0.25">
      <c r="D92" s="56"/>
      <c r="E92" s="56"/>
      <c r="F92" s="110"/>
      <c r="G92" s="168"/>
      <c r="H92" s="137"/>
      <c r="J92" s="168"/>
      <c r="K92" s="168"/>
      <c r="L92" s="168"/>
    </row>
    <row r="93" spans="2:12" x14ac:dyDescent="0.25">
      <c r="D93" s="56"/>
      <c r="E93" s="56"/>
      <c r="H93" s="67"/>
    </row>
    <row r="94" spans="2:12" x14ac:dyDescent="0.25">
      <c r="B94" s="75"/>
      <c r="E94" s="56"/>
    </row>
    <row r="95" spans="2:12" x14ac:dyDescent="0.25">
      <c r="B95" s="127"/>
      <c r="D95" s="210"/>
      <c r="E95" s="210"/>
    </row>
    <row r="96" spans="2:12" ht="27.6" customHeight="1" x14ac:dyDescent="0.25">
      <c r="B96" s="67" t="s">
        <v>1462</v>
      </c>
      <c r="D96" s="211" t="s">
        <v>1507</v>
      </c>
      <c r="E96" s="211"/>
    </row>
    <row r="97" spans="2:5" x14ac:dyDescent="0.25">
      <c r="B97" s="176" t="s">
        <v>1497</v>
      </c>
      <c r="D97" s="209" t="s">
        <v>1350</v>
      </c>
      <c r="E97" s="209"/>
    </row>
    <row r="98" spans="2:5" x14ac:dyDescent="0.25">
      <c r="B98" s="75"/>
      <c r="E98" s="56"/>
    </row>
    <row r="99" spans="2:5" x14ac:dyDescent="0.25">
      <c r="B99" s="75"/>
      <c r="E99" s="56"/>
    </row>
    <row r="100" spans="2:5" x14ac:dyDescent="0.25">
      <c r="B100" s="75"/>
      <c r="E100" s="56"/>
    </row>
    <row r="101" spans="2:5" x14ac:dyDescent="0.25">
      <c r="B101" s="68"/>
      <c r="E101" s="56"/>
    </row>
    <row r="102" spans="2:5" x14ac:dyDescent="0.25">
      <c r="C102" s="176"/>
      <c r="E102" s="56"/>
    </row>
    <row r="103" spans="2:5" x14ac:dyDescent="0.25">
      <c r="C103" s="176"/>
      <c r="E103" s="56"/>
    </row>
    <row r="104" spans="2:5" x14ac:dyDescent="0.25">
      <c r="C104" s="176"/>
      <c r="E104" s="56"/>
    </row>
  </sheetData>
  <mergeCells count="7">
    <mergeCell ref="D97:E97"/>
    <mergeCell ref="C4:G4"/>
    <mergeCell ref="B48:F48"/>
    <mergeCell ref="C65:G65"/>
    <mergeCell ref="C66:G66"/>
    <mergeCell ref="D95:E95"/>
    <mergeCell ref="D96:E96"/>
  </mergeCells>
  <pageMargins left="0.70866141732283472" right="0.70866141732283472" top="0.74803149606299213" bottom="0.74803149606299213" header="0.31496062992125984" footer="0.31496062992125984"/>
  <pageSetup scale="60" orientation="portrait" r:id="rId1"/>
  <colBreaks count="1" manualBreakCount="1">
    <brk id="12" max="99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2"/>
  <sheetViews>
    <sheetView topLeftCell="A59" workbookViewId="0">
      <selection activeCell="C90" sqref="C90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94" customWidth="1"/>
    <col min="5" max="5" width="23.85546875" style="194" customWidth="1"/>
    <col min="6" max="6" width="12" style="56" customWidth="1"/>
    <col min="7" max="7" width="18.42578125" style="194" customWidth="1"/>
    <col min="8" max="8" width="13.28515625" style="194" customWidth="1"/>
    <col min="9" max="9" width="11.42578125" style="194" customWidth="1"/>
    <col min="10" max="11" width="15.7109375" style="194" customWidth="1"/>
    <col min="12" max="12" width="16.28515625" style="194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94" t="s">
        <v>139</v>
      </c>
      <c r="G52" s="194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94" t="s">
        <v>145</v>
      </c>
      <c r="G54" s="194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94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1719</v>
      </c>
      <c r="D66" s="208"/>
      <c r="E66" s="208"/>
      <c r="F66" s="208"/>
      <c r="G66" s="208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15.75" x14ac:dyDescent="0.25">
      <c r="B69" s="148" t="s">
        <v>1720</v>
      </c>
      <c r="C69" s="116" t="s">
        <v>1721</v>
      </c>
      <c r="D69" s="120">
        <v>45174</v>
      </c>
      <c r="E69" s="117" t="s">
        <v>1722</v>
      </c>
      <c r="F69" s="178" t="s">
        <v>1359</v>
      </c>
      <c r="G69" s="123">
        <v>7316</v>
      </c>
      <c r="H69" s="120">
        <v>45174</v>
      </c>
      <c r="I69" s="179" t="s">
        <v>1425</v>
      </c>
      <c r="J69" s="154"/>
      <c r="K69" s="124">
        <v>31874039961</v>
      </c>
      <c r="L69" s="165">
        <f>+G69-J69</f>
        <v>7316</v>
      </c>
    </row>
    <row r="70" spans="2:13" ht="15.75" x14ac:dyDescent="0.25">
      <c r="B70" s="148" t="s">
        <v>1684</v>
      </c>
      <c r="C70" s="116" t="s">
        <v>1702</v>
      </c>
      <c r="D70" s="120">
        <v>45191</v>
      </c>
      <c r="E70" s="153" t="s">
        <v>1706</v>
      </c>
      <c r="F70" s="178" t="s">
        <v>1359</v>
      </c>
      <c r="G70" s="123">
        <v>10000</v>
      </c>
      <c r="H70" s="120">
        <v>45191</v>
      </c>
      <c r="I70" s="179" t="s">
        <v>1425</v>
      </c>
      <c r="J70" s="154"/>
      <c r="K70" s="124">
        <v>31722367190</v>
      </c>
      <c r="L70" s="165">
        <f t="shared" ref="L70:L71" si="0">+G70-J70</f>
        <v>10000</v>
      </c>
    </row>
    <row r="71" spans="2:13" ht="15.75" x14ac:dyDescent="0.25">
      <c r="B71" s="148" t="s">
        <v>1700</v>
      </c>
      <c r="C71" s="117" t="s">
        <v>1724</v>
      </c>
      <c r="D71" s="120">
        <v>45191</v>
      </c>
      <c r="E71" s="153" t="s">
        <v>1706</v>
      </c>
      <c r="F71" s="178" t="s">
        <v>1359</v>
      </c>
      <c r="G71" s="123">
        <v>10000</v>
      </c>
      <c r="H71" s="120">
        <v>45191</v>
      </c>
      <c r="I71" s="179" t="s">
        <v>1425</v>
      </c>
      <c r="J71" s="156"/>
      <c r="K71" s="124">
        <v>31722394920</v>
      </c>
      <c r="L71" s="165">
        <f t="shared" si="0"/>
        <v>10000</v>
      </c>
    </row>
    <row r="72" spans="2:13" ht="15.75" hidden="1" x14ac:dyDescent="0.25">
      <c r="B72" s="149"/>
      <c r="C72" s="117"/>
      <c r="D72" s="120"/>
      <c r="E72" s="153"/>
      <c r="F72" s="178"/>
      <c r="G72" s="121"/>
      <c r="H72" s="120"/>
      <c r="I72" s="179"/>
      <c r="J72" s="123"/>
      <c r="K72" s="124"/>
      <c r="L72" s="165"/>
    </row>
    <row r="73" spans="2:13" ht="15.75" hidden="1" x14ac:dyDescent="0.25">
      <c r="B73" s="117"/>
      <c r="C73" s="177"/>
      <c r="D73" s="120"/>
      <c r="E73" s="153"/>
      <c r="F73" s="178"/>
      <c r="G73" s="171"/>
      <c r="H73" s="120"/>
      <c r="I73" s="179"/>
      <c r="J73" s="154"/>
      <c r="K73" s="150"/>
      <c r="L73" s="165"/>
    </row>
    <row r="74" spans="2:13" ht="15.75" hidden="1" x14ac:dyDescent="0.25">
      <c r="B74" s="149"/>
      <c r="C74" s="177"/>
      <c r="D74" s="120"/>
      <c r="E74" s="115"/>
      <c r="F74" s="178"/>
      <c r="G74" s="171"/>
      <c r="H74" s="120"/>
      <c r="I74" s="179"/>
      <c r="J74" s="154"/>
      <c r="K74" s="150"/>
      <c r="L74" s="165"/>
    </row>
    <row r="75" spans="2:13" ht="15.75" hidden="1" x14ac:dyDescent="0.25">
      <c r="B75" s="116"/>
      <c r="C75" s="177"/>
      <c r="D75" s="120"/>
      <c r="E75" s="115"/>
      <c r="F75" s="178"/>
      <c r="G75" s="171"/>
      <c r="H75" s="120"/>
      <c r="I75" s="179"/>
      <c r="J75" s="154"/>
      <c r="K75" s="150"/>
      <c r="L75" s="165"/>
    </row>
    <row r="76" spans="2:13" ht="15.75" hidden="1" x14ac:dyDescent="0.25">
      <c r="B76" s="149"/>
      <c r="C76" s="177"/>
      <c r="D76" s="120"/>
      <c r="E76" s="115"/>
      <c r="F76" s="178"/>
      <c r="G76" s="171"/>
      <c r="H76" s="120"/>
      <c r="I76" s="179"/>
      <c r="J76" s="154"/>
      <c r="K76" s="150"/>
      <c r="L76" s="165"/>
    </row>
    <row r="77" spans="2:13" ht="15.75" hidden="1" x14ac:dyDescent="0.25">
      <c r="B77" s="149"/>
      <c r="C77" s="150"/>
      <c r="D77" s="120"/>
      <c r="E77" s="115"/>
      <c r="F77" s="178"/>
      <c r="G77" s="171"/>
      <c r="H77" s="120"/>
      <c r="I77" s="179"/>
      <c r="J77" s="154"/>
      <c r="K77" s="150"/>
      <c r="L77" s="165"/>
    </row>
    <row r="78" spans="2:13" ht="15.75" hidden="1" x14ac:dyDescent="0.25">
      <c r="B78" s="149"/>
      <c r="C78" s="150"/>
      <c r="D78" s="120"/>
      <c r="E78" s="115"/>
      <c r="F78" s="178"/>
      <c r="G78" s="171"/>
      <c r="H78" s="120"/>
      <c r="I78" s="179"/>
      <c r="J78" s="154"/>
      <c r="K78" s="150"/>
      <c r="L78" s="165"/>
    </row>
    <row r="79" spans="2:13" ht="15.75" hidden="1" x14ac:dyDescent="0.25">
      <c r="B79" s="149"/>
      <c r="C79" s="150"/>
      <c r="D79" s="120"/>
      <c r="E79" s="115"/>
      <c r="F79" s="178"/>
      <c r="G79" s="171"/>
      <c r="H79" s="120"/>
      <c r="I79" s="179"/>
      <c r="J79" s="154"/>
      <c r="K79" s="150"/>
      <c r="L79" s="165"/>
    </row>
    <row r="80" spans="2:13" ht="15.75" hidden="1" x14ac:dyDescent="0.25">
      <c r="B80" s="148"/>
      <c r="C80" s="150"/>
      <c r="D80" s="152"/>
      <c r="E80" s="153"/>
      <c r="F80" s="178"/>
      <c r="G80" s="171"/>
      <c r="H80" s="152"/>
      <c r="I80" s="179"/>
      <c r="J80" s="154"/>
      <c r="K80" s="150"/>
      <c r="L80" s="165"/>
    </row>
    <row r="81" spans="2:12" ht="15.75" hidden="1" x14ac:dyDescent="0.25">
      <c r="B81" s="148"/>
      <c r="C81" s="116"/>
      <c r="D81" s="120"/>
      <c r="E81" s="117"/>
      <c r="F81" s="178"/>
      <c r="G81" s="122"/>
      <c r="H81" s="120"/>
      <c r="I81" s="179"/>
      <c r="J81" s="123"/>
      <c r="K81" s="124"/>
      <c r="L81" s="165"/>
    </row>
    <row r="82" spans="2:12" ht="15.75" hidden="1" x14ac:dyDescent="0.25">
      <c r="B82" s="116"/>
      <c r="C82" s="116"/>
      <c r="D82" s="152"/>
      <c r="E82" s="116"/>
      <c r="F82" s="178"/>
      <c r="G82" s="121"/>
      <c r="H82" s="152"/>
      <c r="I82" s="179"/>
      <c r="J82" s="123"/>
      <c r="K82" s="125"/>
      <c r="L82" s="165"/>
    </row>
    <row r="83" spans="2:12" ht="15.75" hidden="1" x14ac:dyDescent="0.25">
      <c r="B83" s="148"/>
      <c r="C83" s="155"/>
      <c r="D83" s="120"/>
      <c r="E83" s="117"/>
      <c r="F83" s="178"/>
      <c r="G83" s="121"/>
      <c r="H83" s="120"/>
      <c r="I83" s="179"/>
      <c r="J83" s="123"/>
      <c r="K83" s="124"/>
      <c r="L83" s="165"/>
    </row>
    <row r="84" spans="2:12" ht="15.75" hidden="1" x14ac:dyDescent="0.25">
      <c r="B84" s="148"/>
      <c r="C84" s="116"/>
      <c r="D84" s="120"/>
      <c r="E84" s="117"/>
      <c r="F84" s="178"/>
      <c r="G84" s="122"/>
      <c r="H84" s="120"/>
      <c r="I84" s="179"/>
      <c r="J84" s="123"/>
      <c r="K84" s="124"/>
      <c r="L84" s="165"/>
    </row>
    <row r="85" spans="2:12" ht="15.75" hidden="1" x14ac:dyDescent="0.25">
      <c r="B85" s="148"/>
      <c r="C85" s="117"/>
      <c r="D85" s="120"/>
      <c r="E85" s="117"/>
      <c r="F85" s="178"/>
      <c r="G85" s="121"/>
      <c r="H85" s="120"/>
      <c r="I85" s="179"/>
      <c r="J85" s="123"/>
      <c r="K85" s="124"/>
      <c r="L85" s="165"/>
    </row>
    <row r="86" spans="2:12" ht="15.75" hidden="1" x14ac:dyDescent="0.25">
      <c r="B86" s="148"/>
      <c r="C86" s="155"/>
      <c r="D86" s="152"/>
      <c r="E86" s="116"/>
      <c r="F86" s="178"/>
      <c r="G86" s="121"/>
      <c r="H86" s="152"/>
      <c r="I86" s="179"/>
      <c r="J86" s="123"/>
      <c r="K86" s="125"/>
      <c r="L86" s="165"/>
    </row>
    <row r="87" spans="2:12" ht="15.75" hidden="1" x14ac:dyDescent="0.25">
      <c r="B87" s="148"/>
      <c r="C87" s="155"/>
      <c r="D87" s="152"/>
      <c r="E87" s="116"/>
      <c r="F87" s="178"/>
      <c r="G87" s="121"/>
      <c r="H87" s="152"/>
      <c r="I87" s="179"/>
      <c r="J87" s="123"/>
      <c r="K87" s="125"/>
      <c r="L87" s="165"/>
    </row>
    <row r="88" spans="2:12" s="180" customFormat="1" ht="18.75" x14ac:dyDescent="0.3">
      <c r="D88" s="181"/>
      <c r="E88" s="181"/>
      <c r="G88" s="182">
        <f>SUM(G69:G87)</f>
        <v>27316</v>
      </c>
      <c r="H88" s="181"/>
      <c r="I88" s="181"/>
      <c r="J88" s="182">
        <f>SUM(J69:J87)</f>
        <v>0</v>
      </c>
      <c r="K88" s="181"/>
      <c r="L88" s="182">
        <f>SUM(L69:L87)</f>
        <v>27316</v>
      </c>
    </row>
    <row r="90" spans="2:12" ht="51.6" customHeight="1" x14ac:dyDescent="0.25">
      <c r="D90" s="56"/>
      <c r="E90" s="56"/>
      <c r="F90" s="110"/>
      <c r="G90" s="168"/>
      <c r="H90" s="137"/>
      <c r="J90" s="168"/>
      <c r="K90" s="168"/>
      <c r="L90" s="168"/>
    </row>
    <row r="91" spans="2:12" x14ac:dyDescent="0.25">
      <c r="D91" s="56"/>
      <c r="E91" s="56"/>
      <c r="H91" s="67"/>
    </row>
    <row r="92" spans="2:12" x14ac:dyDescent="0.25">
      <c r="B92" s="75"/>
      <c r="E92" s="56"/>
    </row>
    <row r="93" spans="2:12" x14ac:dyDescent="0.25">
      <c r="B93" s="127"/>
      <c r="D93" s="210"/>
      <c r="E93" s="210"/>
    </row>
    <row r="94" spans="2:12" ht="27.6" customHeight="1" x14ac:dyDescent="0.25">
      <c r="B94" s="67" t="s">
        <v>1723</v>
      </c>
      <c r="D94" s="211" t="s">
        <v>1507</v>
      </c>
      <c r="E94" s="211"/>
    </row>
    <row r="95" spans="2:12" x14ac:dyDescent="0.25">
      <c r="B95" s="194" t="s">
        <v>1497</v>
      </c>
      <c r="D95" s="209" t="s">
        <v>1350</v>
      </c>
      <c r="E95" s="209"/>
    </row>
    <row r="96" spans="2:12" x14ac:dyDescent="0.25">
      <c r="B96" s="75"/>
      <c r="E96" s="56"/>
    </row>
    <row r="97" spans="2:5" x14ac:dyDescent="0.25">
      <c r="B97" s="75"/>
      <c r="E97" s="56"/>
    </row>
    <row r="98" spans="2:5" x14ac:dyDescent="0.25">
      <c r="B98" s="75"/>
      <c r="E98" s="56"/>
    </row>
    <row r="99" spans="2:5" x14ac:dyDescent="0.25">
      <c r="B99" s="68"/>
      <c r="E99" s="56"/>
    </row>
    <row r="100" spans="2:5" x14ac:dyDescent="0.25">
      <c r="C100" s="194"/>
      <c r="E100" s="56"/>
    </row>
    <row r="101" spans="2:5" x14ac:dyDescent="0.25">
      <c r="C101" s="194"/>
      <c r="E101" s="56"/>
    </row>
    <row r="102" spans="2:5" x14ac:dyDescent="0.25">
      <c r="C102" s="194"/>
      <c r="E102" s="56"/>
    </row>
  </sheetData>
  <mergeCells count="7">
    <mergeCell ref="D95:E95"/>
    <mergeCell ref="C4:G4"/>
    <mergeCell ref="B48:F48"/>
    <mergeCell ref="C65:G65"/>
    <mergeCell ref="C66:G66"/>
    <mergeCell ref="D93:E93"/>
    <mergeCell ref="D94:E94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4"/>
  <sheetViews>
    <sheetView view="pageBreakPreview" topLeftCell="A59" zoomScale="60" zoomScaleNormal="63" workbookViewId="0">
      <selection activeCell="A59" sqref="A1:XFD1048576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83" customWidth="1"/>
    <col min="5" max="5" width="23.85546875" style="183" customWidth="1"/>
    <col min="6" max="6" width="12" style="56" customWidth="1"/>
    <col min="7" max="7" width="18.42578125" style="183" customWidth="1"/>
    <col min="8" max="8" width="13.28515625" style="183" customWidth="1"/>
    <col min="9" max="9" width="11.42578125" style="183" customWidth="1"/>
    <col min="10" max="11" width="15.7109375" style="183" customWidth="1"/>
    <col min="12" max="12" width="16.28515625" style="183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83" t="s">
        <v>139</v>
      </c>
      <c r="G52" s="183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83" t="s">
        <v>145</v>
      </c>
      <c r="G54" s="183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83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1718</v>
      </c>
      <c r="D66" s="208"/>
      <c r="E66" s="208"/>
      <c r="F66" s="208"/>
      <c r="G66" s="208"/>
    </row>
    <row r="67" spans="2:13" x14ac:dyDescent="0.25">
      <c r="G67" s="159"/>
    </row>
    <row r="68" spans="2:13" ht="72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s="184" customFormat="1" ht="15.75" x14ac:dyDescent="0.25">
      <c r="B69" s="187" t="s">
        <v>1427</v>
      </c>
      <c r="C69" s="186" t="s">
        <v>1709</v>
      </c>
      <c r="D69" s="191">
        <v>45224</v>
      </c>
      <c r="E69" s="192" t="s">
        <v>1710</v>
      </c>
      <c r="F69" s="178" t="s">
        <v>1359</v>
      </c>
      <c r="G69" s="189">
        <v>15104</v>
      </c>
      <c r="H69" s="191">
        <v>45224</v>
      </c>
      <c r="I69" s="188" t="s">
        <v>1425</v>
      </c>
      <c r="J69" s="190"/>
      <c r="K69" s="190">
        <v>32423747660</v>
      </c>
      <c r="L69" s="189">
        <v>15104</v>
      </c>
      <c r="M69" s="185"/>
    </row>
    <row r="70" spans="2:13" ht="15.75" x14ac:dyDescent="0.25">
      <c r="B70" s="148" t="s">
        <v>1684</v>
      </c>
      <c r="C70" s="193" t="s">
        <v>1702</v>
      </c>
      <c r="D70" s="191">
        <v>45224</v>
      </c>
      <c r="E70" s="153" t="s">
        <v>1706</v>
      </c>
      <c r="F70" s="178" t="s">
        <v>1359</v>
      </c>
      <c r="G70" s="123">
        <v>10000</v>
      </c>
      <c r="H70" s="191">
        <v>45224</v>
      </c>
      <c r="I70" s="179" t="s">
        <v>1425</v>
      </c>
      <c r="J70" s="154"/>
      <c r="K70" s="124">
        <v>32057881670</v>
      </c>
      <c r="L70" s="165">
        <f t="shared" ref="L70" si="0">+G70-J70</f>
        <v>10000</v>
      </c>
    </row>
    <row r="71" spans="2:13" ht="15.75" x14ac:dyDescent="0.25">
      <c r="B71" s="148" t="s">
        <v>1700</v>
      </c>
      <c r="C71" s="117" t="s">
        <v>1708</v>
      </c>
      <c r="D71" s="191">
        <v>45224</v>
      </c>
      <c r="E71" s="153" t="s">
        <v>1706</v>
      </c>
      <c r="F71" s="178" t="s">
        <v>1359</v>
      </c>
      <c r="G71" s="123">
        <v>10000</v>
      </c>
      <c r="H71" s="191">
        <v>45224</v>
      </c>
      <c r="I71" s="179" t="s">
        <v>1425</v>
      </c>
      <c r="J71" s="156"/>
      <c r="K71" s="124">
        <v>32057817233</v>
      </c>
      <c r="L71" s="165">
        <f t="shared" ref="L71" si="1">+G71-J71</f>
        <v>10000</v>
      </c>
    </row>
    <row r="72" spans="2:13" ht="15.75" x14ac:dyDescent="0.25">
      <c r="B72" s="148" t="s">
        <v>1711</v>
      </c>
      <c r="C72" s="116" t="s">
        <v>1712</v>
      </c>
      <c r="D72" s="191">
        <v>45230</v>
      </c>
      <c r="E72" s="153" t="s">
        <v>1713</v>
      </c>
      <c r="F72" s="178" t="s">
        <v>1359</v>
      </c>
      <c r="G72" s="123">
        <v>124490</v>
      </c>
      <c r="H72" s="191">
        <v>45230</v>
      </c>
      <c r="I72" s="179" t="s">
        <v>1425</v>
      </c>
      <c r="J72" s="154">
        <v>5275</v>
      </c>
      <c r="K72" s="124">
        <v>32497222632</v>
      </c>
      <c r="L72" s="165">
        <v>119215</v>
      </c>
    </row>
    <row r="73" spans="2:13" ht="15.75" x14ac:dyDescent="0.25">
      <c r="B73" s="148" t="s">
        <v>1579</v>
      </c>
      <c r="C73" s="117" t="s">
        <v>1715</v>
      </c>
      <c r="D73" s="191">
        <v>45230</v>
      </c>
      <c r="E73" s="153" t="s">
        <v>1714</v>
      </c>
      <c r="F73" s="178" t="s">
        <v>1359</v>
      </c>
      <c r="G73" s="123">
        <v>55900</v>
      </c>
      <c r="H73" s="191">
        <v>45230</v>
      </c>
      <c r="I73" s="179" t="s">
        <v>1425</v>
      </c>
      <c r="J73" s="156">
        <v>2795</v>
      </c>
      <c r="K73" s="124">
        <v>3247302780</v>
      </c>
      <c r="L73" s="165">
        <v>53105</v>
      </c>
    </row>
    <row r="74" spans="2:13" ht="15.75" hidden="1" x14ac:dyDescent="0.25">
      <c r="B74" s="149"/>
      <c r="C74" s="117"/>
      <c r="D74" s="120"/>
      <c r="E74" s="153"/>
      <c r="F74" s="178" t="s">
        <v>1359</v>
      </c>
      <c r="G74" s="121"/>
      <c r="H74" s="191">
        <v>45224</v>
      </c>
      <c r="I74" s="179"/>
      <c r="J74" s="123"/>
      <c r="K74" s="124"/>
      <c r="L74" s="165"/>
    </row>
    <row r="75" spans="2:13" ht="15.75" hidden="1" x14ac:dyDescent="0.25">
      <c r="B75" s="117"/>
      <c r="C75" s="177"/>
      <c r="D75" s="120"/>
      <c r="E75" s="153"/>
      <c r="F75" s="178" t="s">
        <v>1359</v>
      </c>
      <c r="G75" s="171"/>
      <c r="H75" s="191">
        <v>45224</v>
      </c>
      <c r="I75" s="179"/>
      <c r="J75" s="154"/>
      <c r="K75" s="150"/>
      <c r="L75" s="165"/>
    </row>
    <row r="76" spans="2:13" ht="15.75" hidden="1" x14ac:dyDescent="0.25">
      <c r="B76" s="149"/>
      <c r="C76" s="177"/>
      <c r="D76" s="120"/>
      <c r="E76" s="115"/>
      <c r="F76" s="178" t="s">
        <v>1359</v>
      </c>
      <c r="G76" s="171"/>
      <c r="H76" s="191">
        <v>45224</v>
      </c>
      <c r="I76" s="179"/>
      <c r="J76" s="154"/>
      <c r="K76" s="150"/>
      <c r="L76" s="165"/>
    </row>
    <row r="77" spans="2:13" ht="15.75" hidden="1" x14ac:dyDescent="0.25">
      <c r="B77" s="116"/>
      <c r="C77" s="177"/>
      <c r="D77" s="120"/>
      <c r="E77" s="115"/>
      <c r="F77" s="178" t="s">
        <v>1359</v>
      </c>
      <c r="G77" s="171"/>
      <c r="H77" s="191">
        <v>45224</v>
      </c>
      <c r="I77" s="179"/>
      <c r="J77" s="154"/>
      <c r="K77" s="150"/>
      <c r="L77" s="165"/>
    </row>
    <row r="78" spans="2:13" ht="15.75" hidden="1" x14ac:dyDescent="0.25">
      <c r="B78" s="149"/>
      <c r="C78" s="177"/>
      <c r="D78" s="120"/>
      <c r="E78" s="115"/>
      <c r="F78" s="178" t="s">
        <v>1359</v>
      </c>
      <c r="G78" s="171"/>
      <c r="H78" s="191">
        <v>45224</v>
      </c>
      <c r="I78" s="179"/>
      <c r="J78" s="154"/>
      <c r="K78" s="150"/>
      <c r="L78" s="165"/>
    </row>
    <row r="79" spans="2:13" ht="15.75" hidden="1" x14ac:dyDescent="0.25">
      <c r="B79" s="149"/>
      <c r="C79" s="150"/>
      <c r="D79" s="120"/>
      <c r="E79" s="115"/>
      <c r="F79" s="178" t="s">
        <v>1359</v>
      </c>
      <c r="G79" s="171"/>
      <c r="H79" s="191">
        <v>45224</v>
      </c>
      <c r="I79" s="179"/>
      <c r="J79" s="154"/>
      <c r="K79" s="150"/>
      <c r="L79" s="165"/>
    </row>
    <row r="80" spans="2:13" ht="15.75" hidden="1" x14ac:dyDescent="0.25">
      <c r="B80" s="149"/>
      <c r="C80" s="150"/>
      <c r="D80" s="120"/>
      <c r="E80" s="115"/>
      <c r="F80" s="178" t="s">
        <v>1359</v>
      </c>
      <c r="G80" s="171"/>
      <c r="H80" s="191">
        <v>45224</v>
      </c>
      <c r="I80" s="179"/>
      <c r="J80" s="154"/>
      <c r="K80" s="150"/>
      <c r="L80" s="165"/>
    </row>
    <row r="81" spans="2:12" ht="15.75" hidden="1" x14ac:dyDescent="0.25">
      <c r="B81" s="149"/>
      <c r="C81" s="150"/>
      <c r="D81" s="120"/>
      <c r="E81" s="115"/>
      <c r="F81" s="178" t="s">
        <v>1359</v>
      </c>
      <c r="G81" s="171"/>
      <c r="H81" s="191">
        <v>45224</v>
      </c>
      <c r="I81" s="179"/>
      <c r="J81" s="154"/>
      <c r="K81" s="150"/>
      <c r="L81" s="165"/>
    </row>
    <row r="82" spans="2:12" ht="15.75" hidden="1" x14ac:dyDescent="0.25">
      <c r="B82" s="148"/>
      <c r="C82" s="150"/>
      <c r="D82" s="152"/>
      <c r="E82" s="153"/>
      <c r="F82" s="178" t="s">
        <v>1359</v>
      </c>
      <c r="G82" s="171"/>
      <c r="H82" s="191">
        <v>45224</v>
      </c>
      <c r="I82" s="179"/>
      <c r="J82" s="154"/>
      <c r="K82" s="150"/>
      <c r="L82" s="165"/>
    </row>
    <row r="83" spans="2:12" ht="15.75" hidden="1" x14ac:dyDescent="0.25">
      <c r="B83" s="148"/>
      <c r="C83" s="116"/>
      <c r="D83" s="120"/>
      <c r="E83" s="117"/>
      <c r="F83" s="178" t="s">
        <v>1359</v>
      </c>
      <c r="G83" s="122"/>
      <c r="H83" s="191">
        <v>45224</v>
      </c>
      <c r="I83" s="179"/>
      <c r="J83" s="123"/>
      <c r="K83" s="124"/>
      <c r="L83" s="165"/>
    </row>
    <row r="84" spans="2:12" ht="15.75" hidden="1" x14ac:dyDescent="0.25">
      <c r="B84" s="116"/>
      <c r="C84" s="116"/>
      <c r="D84" s="152"/>
      <c r="E84" s="116"/>
      <c r="F84" s="178" t="s">
        <v>1359</v>
      </c>
      <c r="G84" s="121"/>
      <c r="H84" s="191">
        <v>45224</v>
      </c>
      <c r="I84" s="179"/>
      <c r="J84" s="123"/>
      <c r="K84" s="125"/>
      <c r="L84" s="165"/>
    </row>
    <row r="85" spans="2:12" ht="15.75" hidden="1" x14ac:dyDescent="0.25">
      <c r="B85" s="148"/>
      <c r="C85" s="155"/>
      <c r="D85" s="120"/>
      <c r="E85" s="117"/>
      <c r="F85" s="178" t="s">
        <v>1359</v>
      </c>
      <c r="G85" s="121"/>
      <c r="H85" s="191">
        <v>45224</v>
      </c>
      <c r="I85" s="179"/>
      <c r="J85" s="123"/>
      <c r="K85" s="124"/>
      <c r="L85" s="165"/>
    </row>
    <row r="86" spans="2:12" ht="15.75" hidden="1" x14ac:dyDescent="0.25">
      <c r="B86" s="148"/>
      <c r="C86" s="116"/>
      <c r="D86" s="120"/>
      <c r="E86" s="117"/>
      <c r="F86" s="178" t="s">
        <v>1359</v>
      </c>
      <c r="G86" s="122"/>
      <c r="H86" s="191">
        <v>45224</v>
      </c>
      <c r="I86" s="179"/>
      <c r="J86" s="123"/>
      <c r="K86" s="124"/>
      <c r="L86" s="165"/>
    </row>
    <row r="87" spans="2:12" ht="15.75" hidden="1" x14ac:dyDescent="0.25">
      <c r="B87" s="148"/>
      <c r="C87" s="117"/>
      <c r="D87" s="120"/>
      <c r="E87" s="117"/>
      <c r="F87" s="178" t="s">
        <v>1359</v>
      </c>
      <c r="G87" s="121"/>
      <c r="H87" s="191">
        <v>45224</v>
      </c>
      <c r="I87" s="179"/>
      <c r="J87" s="123"/>
      <c r="K87" s="124"/>
      <c r="L87" s="165"/>
    </row>
    <row r="88" spans="2:12" ht="15.75" hidden="1" x14ac:dyDescent="0.25">
      <c r="B88" s="148"/>
      <c r="C88" s="155"/>
      <c r="D88" s="152"/>
      <c r="E88" s="116"/>
      <c r="F88" s="178" t="s">
        <v>1359</v>
      </c>
      <c r="G88" s="121"/>
      <c r="H88" s="191">
        <v>45224</v>
      </c>
      <c r="I88" s="179"/>
      <c r="J88" s="123"/>
      <c r="K88" s="125"/>
      <c r="L88" s="165"/>
    </row>
    <row r="89" spans="2:12" ht="15.75" hidden="1" x14ac:dyDescent="0.25">
      <c r="B89" s="148"/>
      <c r="C89" s="155"/>
      <c r="D89" s="152"/>
      <c r="E89" s="116"/>
      <c r="F89" s="178" t="s">
        <v>1359</v>
      </c>
      <c r="G89" s="121"/>
      <c r="H89" s="191">
        <v>45224</v>
      </c>
      <c r="I89" s="179"/>
      <c r="J89" s="123"/>
      <c r="K89" s="125"/>
      <c r="L89" s="165"/>
    </row>
    <row r="90" spans="2:12" s="180" customFormat="1" ht="18.75" x14ac:dyDescent="0.3">
      <c r="D90" s="181"/>
      <c r="E90" s="181"/>
      <c r="G90" s="182">
        <f>SUM(G69:G89)</f>
        <v>215494</v>
      </c>
      <c r="H90" s="181"/>
      <c r="I90" s="181"/>
      <c r="J90" s="182">
        <f>SUM(J70:J89)</f>
        <v>8070</v>
      </c>
      <c r="K90" s="181"/>
      <c r="L90" s="182">
        <f>SUM(L69:L89)</f>
        <v>207424</v>
      </c>
    </row>
    <row r="92" spans="2:12" ht="51.6" customHeight="1" x14ac:dyDescent="0.25">
      <c r="D92" s="56"/>
      <c r="E92" s="56"/>
      <c r="F92" s="110"/>
      <c r="G92" s="168"/>
      <c r="H92" s="137"/>
      <c r="J92" s="168"/>
      <c r="K92" s="168"/>
      <c r="L92" s="168"/>
    </row>
    <row r="93" spans="2:12" x14ac:dyDescent="0.25">
      <c r="D93" s="56"/>
      <c r="E93" s="56"/>
      <c r="H93" s="67"/>
    </row>
    <row r="94" spans="2:12" x14ac:dyDescent="0.25">
      <c r="B94" s="75"/>
      <c r="E94" s="56"/>
    </row>
    <row r="95" spans="2:12" x14ac:dyDescent="0.25">
      <c r="B95" s="127"/>
      <c r="D95" s="210"/>
      <c r="E95" s="210"/>
    </row>
    <row r="96" spans="2:12" ht="27.6" customHeight="1" x14ac:dyDescent="0.25">
      <c r="B96" s="67" t="s">
        <v>1716</v>
      </c>
      <c r="D96" s="211" t="s">
        <v>1507</v>
      </c>
      <c r="E96" s="211"/>
    </row>
    <row r="97" spans="2:5" x14ac:dyDescent="0.25">
      <c r="B97" s="183" t="s">
        <v>1717</v>
      </c>
      <c r="D97" s="209" t="s">
        <v>1350</v>
      </c>
      <c r="E97" s="209"/>
    </row>
    <row r="98" spans="2:5" x14ac:dyDescent="0.25">
      <c r="B98" s="75"/>
      <c r="E98" s="56"/>
    </row>
    <row r="99" spans="2:5" x14ac:dyDescent="0.25">
      <c r="B99" s="75"/>
      <c r="E99" s="56"/>
    </row>
    <row r="100" spans="2:5" x14ac:dyDescent="0.25">
      <c r="B100" s="75"/>
      <c r="E100" s="56"/>
    </row>
    <row r="101" spans="2:5" x14ac:dyDescent="0.25">
      <c r="B101" s="68"/>
      <c r="E101" s="56"/>
    </row>
    <row r="102" spans="2:5" x14ac:dyDescent="0.25">
      <c r="C102" s="183"/>
      <c r="E102" s="56"/>
    </row>
    <row r="103" spans="2:5" x14ac:dyDescent="0.25">
      <c r="C103" s="183"/>
      <c r="E103" s="56"/>
    </row>
    <row r="104" spans="2:5" x14ac:dyDescent="0.25">
      <c r="C104" s="183"/>
      <c r="E104" s="56"/>
    </row>
  </sheetData>
  <mergeCells count="7">
    <mergeCell ref="D97:E97"/>
    <mergeCell ref="C4:G4"/>
    <mergeCell ref="B48:F48"/>
    <mergeCell ref="C65:G65"/>
    <mergeCell ref="C66:G66"/>
    <mergeCell ref="D95:E95"/>
    <mergeCell ref="D96:E96"/>
  </mergeCells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19"/>
  <sheetViews>
    <sheetView tabSelected="1" view="pageBreakPreview" topLeftCell="A59" zoomScaleNormal="100" zoomScaleSheetLayoutView="100" workbookViewId="0">
      <selection activeCell="B59" sqref="B59"/>
    </sheetView>
  </sheetViews>
  <sheetFormatPr baseColWidth="10" defaultColWidth="11.5703125" defaultRowHeight="15" x14ac:dyDescent="0.25"/>
  <cols>
    <col min="1" max="1" width="1.7109375" style="56" customWidth="1"/>
    <col min="2" max="2" width="48.28515625" style="56" customWidth="1"/>
    <col min="3" max="3" width="65.28515625" style="56" customWidth="1"/>
    <col min="4" max="4" width="20.7109375" style="195" customWidth="1"/>
    <col min="5" max="5" width="23.85546875" style="195" customWidth="1"/>
    <col min="6" max="6" width="12" style="56" customWidth="1"/>
    <col min="7" max="7" width="18.42578125" style="195" customWidth="1"/>
    <col min="8" max="8" width="17.85546875" style="195" customWidth="1"/>
    <col min="9" max="9" width="22.7109375" style="195" customWidth="1"/>
    <col min="10" max="10" width="19.42578125" style="195" customWidth="1"/>
    <col min="11" max="11" width="26.42578125" style="195" customWidth="1"/>
    <col min="12" max="12" width="16.28515625" style="195" customWidth="1"/>
    <col min="13" max="13" width="13.28515625" style="56" customWidth="1"/>
    <col min="14" max="16384" width="11.5703125" style="56"/>
  </cols>
  <sheetData>
    <row r="1" spans="2:7" hidden="1" x14ac:dyDescent="0.25">
      <c r="G1" s="159"/>
    </row>
    <row r="2" spans="2:7" hidden="1" x14ac:dyDescent="0.25">
      <c r="G2" s="159"/>
    </row>
    <row r="3" spans="2:7" hidden="1" x14ac:dyDescent="0.25">
      <c r="G3" s="159"/>
    </row>
    <row r="4" spans="2:7" hidden="1" x14ac:dyDescent="0.25">
      <c r="C4" s="206" t="s">
        <v>1357</v>
      </c>
      <c r="D4" s="206"/>
      <c r="E4" s="206"/>
      <c r="F4" s="206"/>
      <c r="G4" s="206"/>
    </row>
    <row r="5" spans="2:7" hidden="1" x14ac:dyDescent="0.25">
      <c r="G5" s="159"/>
    </row>
    <row r="6" spans="2:7" ht="29.25" hidden="1" x14ac:dyDescent="0.25">
      <c r="B6" s="59" t="s">
        <v>2</v>
      </c>
      <c r="C6" s="59" t="s">
        <v>1347</v>
      </c>
      <c r="D6" s="60" t="s">
        <v>1</v>
      </c>
      <c r="E6" s="61" t="s">
        <v>0</v>
      </c>
      <c r="F6" s="61" t="s">
        <v>1348</v>
      </c>
      <c r="G6" s="62" t="s">
        <v>1346</v>
      </c>
    </row>
    <row r="7" spans="2:7" hidden="1" x14ac:dyDescent="0.25">
      <c r="B7" s="78" t="s">
        <v>1358</v>
      </c>
      <c r="C7" s="79" t="s">
        <v>1384</v>
      </c>
      <c r="D7" s="80">
        <v>44725</v>
      </c>
      <c r="E7" s="81" t="s">
        <v>1393</v>
      </c>
      <c r="F7" s="63" t="s">
        <v>1359</v>
      </c>
      <c r="G7" s="160">
        <v>4753713.72</v>
      </c>
    </row>
    <row r="8" spans="2:7" hidden="1" x14ac:dyDescent="0.25">
      <c r="B8" s="78" t="s">
        <v>1360</v>
      </c>
      <c r="C8" s="79" t="s">
        <v>1385</v>
      </c>
      <c r="D8" s="80">
        <v>44687</v>
      </c>
      <c r="E8" s="81" t="s">
        <v>1398</v>
      </c>
      <c r="F8" s="63" t="s">
        <v>1359</v>
      </c>
      <c r="G8" s="160">
        <v>211515.91</v>
      </c>
    </row>
    <row r="9" spans="2:7" hidden="1" x14ac:dyDescent="0.25">
      <c r="B9" s="78" t="s">
        <v>1361</v>
      </c>
      <c r="C9" s="79" t="s">
        <v>1386</v>
      </c>
      <c r="D9" s="80">
        <v>44691</v>
      </c>
      <c r="E9" s="81" t="s">
        <v>1397</v>
      </c>
      <c r="F9" s="63" t="s">
        <v>1359</v>
      </c>
      <c r="G9" s="160">
        <v>80991.679999999993</v>
      </c>
    </row>
    <row r="10" spans="2:7" hidden="1" x14ac:dyDescent="0.25">
      <c r="B10" s="78" t="s">
        <v>1361</v>
      </c>
      <c r="C10" s="79" t="s">
        <v>1394</v>
      </c>
      <c r="D10" s="80" t="s">
        <v>1395</v>
      </c>
      <c r="E10" s="81" t="s">
        <v>1396</v>
      </c>
      <c r="F10" s="63" t="s">
        <v>1359</v>
      </c>
      <c r="G10" s="160">
        <v>16310.55</v>
      </c>
    </row>
    <row r="11" spans="2:7" ht="38.25" hidden="1" customHeight="1" x14ac:dyDescent="0.25">
      <c r="B11" s="78" t="s">
        <v>1358</v>
      </c>
      <c r="C11" s="79" t="s">
        <v>1387</v>
      </c>
      <c r="D11" s="80">
        <v>44769</v>
      </c>
      <c r="E11" s="81" t="s">
        <v>410</v>
      </c>
      <c r="F11" s="63" t="s">
        <v>1359</v>
      </c>
      <c r="G11" s="160">
        <v>3954322.69</v>
      </c>
    </row>
    <row r="12" spans="2:7" hidden="1" x14ac:dyDescent="0.25">
      <c r="B12" s="78" t="s">
        <v>1362</v>
      </c>
      <c r="C12" s="79" t="s">
        <v>1404</v>
      </c>
      <c r="D12" s="80">
        <v>44746</v>
      </c>
      <c r="E12" s="81" t="s">
        <v>1405</v>
      </c>
      <c r="F12" s="63" t="s">
        <v>1359</v>
      </c>
      <c r="G12" s="160">
        <v>766074.46</v>
      </c>
    </row>
    <row r="13" spans="2:7" ht="28.5" hidden="1" customHeight="1" x14ac:dyDescent="0.25">
      <c r="B13" s="78" t="s">
        <v>1363</v>
      </c>
      <c r="C13" s="79" t="s">
        <v>1403</v>
      </c>
      <c r="D13" s="80">
        <v>44768</v>
      </c>
      <c r="E13" s="81" t="s">
        <v>256</v>
      </c>
      <c r="F13" s="63" t="s">
        <v>1359</v>
      </c>
      <c r="G13" s="160">
        <v>149270.57999999999</v>
      </c>
    </row>
    <row r="14" spans="2:7" ht="28.5" hidden="1" customHeight="1" x14ac:dyDescent="0.25">
      <c r="B14" s="78" t="s">
        <v>1364</v>
      </c>
      <c r="C14" s="79" t="s">
        <v>1402</v>
      </c>
      <c r="D14" s="80">
        <v>44757</v>
      </c>
      <c r="E14" s="83" t="s">
        <v>447</v>
      </c>
      <c r="F14" s="63" t="s">
        <v>1359</v>
      </c>
      <c r="G14" s="160">
        <v>1316450</v>
      </c>
    </row>
    <row r="15" spans="2:7" hidden="1" x14ac:dyDescent="0.25">
      <c r="B15" s="78" t="s">
        <v>1365</v>
      </c>
      <c r="C15" s="79" t="s">
        <v>1388</v>
      </c>
      <c r="D15" s="84">
        <v>44739</v>
      </c>
      <c r="E15" s="81" t="s">
        <v>1420</v>
      </c>
      <c r="F15" s="63" t="s">
        <v>1359</v>
      </c>
      <c r="G15" s="161">
        <v>37122.410000000003</v>
      </c>
    </row>
    <row r="16" spans="2:7" ht="30" hidden="1" x14ac:dyDescent="0.25">
      <c r="B16" s="78" t="s">
        <v>1366</v>
      </c>
      <c r="C16" s="79" t="s">
        <v>1401</v>
      </c>
      <c r="D16" s="86">
        <v>44754</v>
      </c>
      <c r="E16" s="83" t="s">
        <v>1400</v>
      </c>
      <c r="F16" s="63" t="s">
        <v>1359</v>
      </c>
      <c r="G16" s="161">
        <v>122944</v>
      </c>
    </row>
    <row r="17" spans="2:7" hidden="1" x14ac:dyDescent="0.25">
      <c r="B17" s="78" t="s">
        <v>1367</v>
      </c>
      <c r="C17" s="79" t="s">
        <v>1399</v>
      </c>
      <c r="D17" s="84">
        <v>44761</v>
      </c>
      <c r="E17" s="83" t="s">
        <v>515</v>
      </c>
      <c r="F17" s="63" t="s">
        <v>1359</v>
      </c>
      <c r="G17" s="161">
        <v>108480</v>
      </c>
    </row>
    <row r="18" spans="2:7" ht="30" hidden="1" x14ac:dyDescent="0.25">
      <c r="B18" s="78" t="s">
        <v>1368</v>
      </c>
      <c r="C18" s="79" t="s">
        <v>1414</v>
      </c>
      <c r="D18" s="84">
        <v>44734</v>
      </c>
      <c r="E18" s="83" t="s">
        <v>1415</v>
      </c>
      <c r="F18" s="63" t="s">
        <v>1359</v>
      </c>
      <c r="G18" s="162">
        <v>1136441</v>
      </c>
    </row>
    <row r="19" spans="2:7" ht="30" hidden="1" x14ac:dyDescent="0.25">
      <c r="B19" s="78" t="s">
        <v>1369</v>
      </c>
      <c r="C19" s="79" t="s">
        <v>1413</v>
      </c>
      <c r="D19" s="84">
        <v>44747</v>
      </c>
      <c r="E19" s="81" t="s">
        <v>1419</v>
      </c>
      <c r="F19" s="63" t="s">
        <v>1359</v>
      </c>
      <c r="G19" s="162">
        <v>400705.75</v>
      </c>
    </row>
    <row r="20" spans="2:7" ht="30" hidden="1" x14ac:dyDescent="0.25">
      <c r="B20" s="78" t="s">
        <v>46</v>
      </c>
      <c r="C20" s="79" t="s">
        <v>1401</v>
      </c>
      <c r="D20" s="84">
        <v>44760</v>
      </c>
      <c r="E20" s="83" t="s">
        <v>1412</v>
      </c>
      <c r="F20" s="63" t="s">
        <v>1359</v>
      </c>
      <c r="G20" s="162">
        <v>1034967</v>
      </c>
    </row>
    <row r="21" spans="2:7" ht="30" hidden="1" x14ac:dyDescent="0.25">
      <c r="B21" s="78" t="s">
        <v>1370</v>
      </c>
      <c r="C21" s="79" t="s">
        <v>1410</v>
      </c>
      <c r="D21" s="84">
        <v>44769</v>
      </c>
      <c r="E21" s="83" t="s">
        <v>1411</v>
      </c>
      <c r="F21" s="63" t="s">
        <v>1359</v>
      </c>
      <c r="G21" s="162">
        <v>113000</v>
      </c>
    </row>
    <row r="22" spans="2:7" ht="30" hidden="1" x14ac:dyDescent="0.25">
      <c r="B22" s="78" t="s">
        <v>1371</v>
      </c>
      <c r="C22" s="79" t="s">
        <v>1408</v>
      </c>
      <c r="D22" s="84">
        <v>44712</v>
      </c>
      <c r="E22" s="83" t="s">
        <v>1409</v>
      </c>
      <c r="F22" s="63" t="s">
        <v>1359</v>
      </c>
      <c r="G22" s="162">
        <v>41668.269999999997</v>
      </c>
    </row>
    <row r="23" spans="2:7" ht="30" hidden="1" x14ac:dyDescent="0.25">
      <c r="B23" s="78" t="s">
        <v>1372</v>
      </c>
      <c r="C23" s="79" t="s">
        <v>1374</v>
      </c>
      <c r="D23" s="88"/>
      <c r="E23" s="83" t="s">
        <v>1416</v>
      </c>
      <c r="F23" s="63" t="s">
        <v>1359</v>
      </c>
      <c r="G23" s="162">
        <v>996203.21</v>
      </c>
    </row>
    <row r="24" spans="2:7" hidden="1" x14ac:dyDescent="0.25">
      <c r="B24" s="78" t="s">
        <v>1373</v>
      </c>
      <c r="C24" s="79" t="s">
        <v>1376</v>
      </c>
      <c r="D24" s="86">
        <v>44761</v>
      </c>
      <c r="E24" s="83" t="s">
        <v>1392</v>
      </c>
      <c r="F24" s="63" t="s">
        <v>1359</v>
      </c>
      <c r="G24" s="162">
        <v>384200</v>
      </c>
    </row>
    <row r="25" spans="2:7" hidden="1" x14ac:dyDescent="0.25">
      <c r="B25" s="78" t="s">
        <v>1375</v>
      </c>
      <c r="C25" s="79" t="s">
        <v>1377</v>
      </c>
      <c r="D25" s="86">
        <v>44713</v>
      </c>
      <c r="E25" s="83" t="s">
        <v>1391</v>
      </c>
      <c r="F25" s="63" t="s">
        <v>1359</v>
      </c>
      <c r="G25" s="162">
        <v>287610</v>
      </c>
    </row>
    <row r="26" spans="2:7" hidden="1" x14ac:dyDescent="0.25">
      <c r="B26" s="78" t="s">
        <v>1378</v>
      </c>
      <c r="C26" s="79" t="s">
        <v>1379</v>
      </c>
      <c r="D26" s="86">
        <v>44734</v>
      </c>
      <c r="E26" s="83" t="s">
        <v>1390</v>
      </c>
      <c r="F26" s="63" t="s">
        <v>1359</v>
      </c>
      <c r="G26" s="162">
        <v>258618</v>
      </c>
    </row>
    <row r="27" spans="2:7" ht="30" hidden="1" x14ac:dyDescent="0.25">
      <c r="B27" s="78" t="s">
        <v>1380</v>
      </c>
      <c r="C27" s="79" t="s">
        <v>1381</v>
      </c>
      <c r="D27" s="86">
        <v>44754</v>
      </c>
      <c r="E27" s="83" t="s">
        <v>1389</v>
      </c>
      <c r="F27" s="63" t="s">
        <v>1359</v>
      </c>
      <c r="G27" s="162">
        <v>339000</v>
      </c>
    </row>
    <row r="28" spans="2:7" hidden="1" x14ac:dyDescent="0.25">
      <c r="B28" s="89"/>
      <c r="C28" s="79"/>
      <c r="D28" s="90"/>
      <c r="E28" s="83"/>
      <c r="F28" s="63"/>
      <c r="G28" s="162"/>
    </row>
    <row r="29" spans="2:7" ht="24.95" hidden="1" customHeight="1" x14ac:dyDescent="0.25">
      <c r="B29" s="89"/>
      <c r="C29" s="79"/>
      <c r="D29" s="90"/>
      <c r="E29" s="83"/>
      <c r="F29" s="63"/>
      <c r="G29" s="162"/>
    </row>
    <row r="30" spans="2:7" ht="24.95" hidden="1" customHeight="1" x14ac:dyDescent="0.25">
      <c r="B30" s="89"/>
      <c r="C30" s="79"/>
      <c r="D30" s="90"/>
      <c r="E30" s="83"/>
      <c r="F30" s="63"/>
      <c r="G30" s="162"/>
    </row>
    <row r="31" spans="2:7" ht="24.95" hidden="1" customHeight="1" x14ac:dyDescent="0.25">
      <c r="B31" s="89"/>
      <c r="C31" s="79"/>
      <c r="D31" s="90"/>
      <c r="E31" s="83"/>
      <c r="F31" s="63"/>
      <c r="G31" s="162"/>
    </row>
    <row r="32" spans="2:7" ht="24.95" hidden="1" customHeight="1" x14ac:dyDescent="0.25">
      <c r="B32" s="89"/>
      <c r="C32" s="79"/>
      <c r="D32" s="90"/>
      <c r="E32" s="83"/>
      <c r="F32" s="63"/>
      <c r="G32" s="162"/>
    </row>
    <row r="33" spans="2:7" ht="24.95" hidden="1" customHeight="1" x14ac:dyDescent="0.25">
      <c r="B33" s="89"/>
      <c r="C33" s="79"/>
      <c r="D33" s="90"/>
      <c r="E33" s="83"/>
      <c r="F33" s="63"/>
      <c r="G33" s="162"/>
    </row>
    <row r="34" spans="2:7" ht="24.95" hidden="1" customHeight="1" x14ac:dyDescent="0.25">
      <c r="B34" s="89"/>
      <c r="C34" s="79"/>
      <c r="D34" s="90"/>
      <c r="E34" s="83"/>
      <c r="F34" s="63"/>
      <c r="G34" s="162"/>
    </row>
    <row r="35" spans="2:7" ht="24.95" hidden="1" customHeight="1" x14ac:dyDescent="0.25">
      <c r="B35" s="89"/>
      <c r="C35" s="79"/>
      <c r="D35" s="90"/>
      <c r="E35" s="83"/>
      <c r="F35" s="63"/>
      <c r="G35" s="162"/>
    </row>
    <row r="36" spans="2:7" ht="24.95" hidden="1" customHeight="1" x14ac:dyDescent="0.25">
      <c r="B36" s="89"/>
      <c r="C36" s="79"/>
      <c r="D36" s="90"/>
      <c r="E36" s="83"/>
      <c r="F36" s="63"/>
      <c r="G36" s="162"/>
    </row>
    <row r="37" spans="2:7" ht="24.95" hidden="1" customHeight="1" x14ac:dyDescent="0.25">
      <c r="B37" s="89"/>
      <c r="C37" s="79"/>
      <c r="D37" s="90"/>
      <c r="E37" s="83"/>
      <c r="F37" s="63"/>
      <c r="G37" s="162"/>
    </row>
    <row r="38" spans="2:7" ht="24.95" hidden="1" customHeight="1" x14ac:dyDescent="0.25">
      <c r="B38" s="89"/>
      <c r="C38" s="79"/>
      <c r="D38" s="90"/>
      <c r="E38" s="83"/>
      <c r="F38" s="63"/>
      <c r="G38" s="162"/>
    </row>
    <row r="39" spans="2:7" hidden="1" x14ac:dyDescent="0.25">
      <c r="B39" s="89"/>
      <c r="C39" s="79"/>
      <c r="D39" s="90"/>
      <c r="E39" s="91"/>
      <c r="F39" s="63"/>
      <c r="G39" s="162"/>
    </row>
    <row r="40" spans="2:7" hidden="1" x14ac:dyDescent="0.25">
      <c r="B40" s="89"/>
      <c r="C40" s="79"/>
      <c r="D40" s="90"/>
      <c r="E40" s="91"/>
      <c r="F40" s="63"/>
      <c r="G40" s="162"/>
    </row>
    <row r="41" spans="2:7" hidden="1" x14ac:dyDescent="0.25">
      <c r="B41" s="89"/>
      <c r="C41" s="92"/>
      <c r="D41" s="90"/>
      <c r="E41" s="91"/>
      <c r="F41" s="63"/>
      <c r="G41" s="162"/>
    </row>
    <row r="42" spans="2:7" hidden="1" x14ac:dyDescent="0.25">
      <c r="B42" s="78"/>
      <c r="C42" s="92"/>
      <c r="D42" s="90"/>
      <c r="E42" s="91"/>
      <c r="F42" s="63"/>
      <c r="G42" s="162"/>
    </row>
    <row r="43" spans="2:7" ht="30" hidden="1" x14ac:dyDescent="0.25">
      <c r="B43" s="78" t="s">
        <v>1382</v>
      </c>
      <c r="C43" s="92" t="s">
        <v>1383</v>
      </c>
      <c r="D43" s="86">
        <v>44770</v>
      </c>
      <c r="E43" s="91" t="s">
        <v>1417</v>
      </c>
      <c r="F43" s="63" t="s">
        <v>1359</v>
      </c>
      <c r="G43" s="162">
        <v>91699.05</v>
      </c>
    </row>
    <row r="44" spans="2:7" ht="30" hidden="1" x14ac:dyDescent="0.25">
      <c r="B44" s="78" t="s">
        <v>1406</v>
      </c>
      <c r="C44" s="92" t="s">
        <v>1407</v>
      </c>
      <c r="D44" s="86">
        <v>44785</v>
      </c>
      <c r="E44" s="91" t="s">
        <v>1418</v>
      </c>
      <c r="F44" s="63" t="s">
        <v>1359</v>
      </c>
      <c r="G44" s="162">
        <v>38420</v>
      </c>
    </row>
    <row r="45" spans="2:7" hidden="1" x14ac:dyDescent="0.25">
      <c r="B45" s="78"/>
      <c r="C45" s="92"/>
      <c r="D45" s="86"/>
      <c r="E45" s="86"/>
      <c r="F45" s="63"/>
      <c r="G45" s="162"/>
    </row>
    <row r="46" spans="2:7" hidden="1" x14ac:dyDescent="0.25">
      <c r="B46" s="93"/>
      <c r="C46" s="92"/>
      <c r="D46" s="86"/>
      <c r="E46" s="86"/>
      <c r="F46" s="63"/>
      <c r="G46" s="162"/>
    </row>
    <row r="47" spans="2:7" hidden="1" x14ac:dyDescent="0.25">
      <c r="B47" s="93"/>
      <c r="C47" s="94"/>
      <c r="D47" s="86"/>
      <c r="E47" s="86"/>
      <c r="F47" s="63"/>
      <c r="G47" s="162"/>
    </row>
    <row r="48" spans="2:7" hidden="1" x14ac:dyDescent="0.25">
      <c r="B48" s="207" t="s">
        <v>1345</v>
      </c>
      <c r="C48" s="207"/>
      <c r="D48" s="207"/>
      <c r="E48" s="207"/>
      <c r="F48" s="207"/>
      <c r="G48" s="163">
        <f>SUM(G7:G47)</f>
        <v>16639728.279999997</v>
      </c>
    </row>
    <row r="49" spans="2:7" hidden="1" x14ac:dyDescent="0.25"/>
    <row r="50" spans="2:7" hidden="1" x14ac:dyDescent="0.25">
      <c r="B50" s="65" t="s">
        <v>147</v>
      </c>
      <c r="C50" s="66"/>
      <c r="D50" s="67" t="s">
        <v>148</v>
      </c>
      <c r="E50" s="67"/>
      <c r="G50" s="67" t="s">
        <v>149</v>
      </c>
    </row>
    <row r="51" spans="2:7" hidden="1" x14ac:dyDescent="0.25">
      <c r="C51" s="68"/>
    </row>
    <row r="52" spans="2:7" hidden="1" x14ac:dyDescent="0.25">
      <c r="B52" s="56" t="s">
        <v>138</v>
      </c>
      <c r="C52" s="68"/>
      <c r="D52" s="195" t="s">
        <v>139</v>
      </c>
      <c r="G52" s="195" t="s">
        <v>140</v>
      </c>
    </row>
    <row r="53" spans="2:7" hidden="1" x14ac:dyDescent="0.25">
      <c r="B53" s="65" t="s">
        <v>1349</v>
      </c>
      <c r="C53" s="66"/>
      <c r="D53" s="67" t="s">
        <v>1356</v>
      </c>
      <c r="E53" s="67"/>
      <c r="G53" s="67" t="s">
        <v>1355</v>
      </c>
    </row>
    <row r="54" spans="2:7" hidden="1" x14ac:dyDescent="0.25">
      <c r="B54" s="56" t="s">
        <v>144</v>
      </c>
      <c r="C54" s="68"/>
      <c r="D54" s="195" t="s">
        <v>145</v>
      </c>
      <c r="G54" s="195" t="s">
        <v>1350</v>
      </c>
    </row>
    <row r="55" spans="2:7" hidden="1" x14ac:dyDescent="0.25">
      <c r="G55" s="159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95" t="s">
        <v>1421</v>
      </c>
    </row>
    <row r="63" spans="2:7" x14ac:dyDescent="0.25">
      <c r="G63" s="159"/>
    </row>
    <row r="64" spans="2:7" x14ac:dyDescent="0.25">
      <c r="G64" s="159"/>
    </row>
    <row r="65" spans="2:13" x14ac:dyDescent="0.25">
      <c r="C65" s="209" t="s">
        <v>1467</v>
      </c>
      <c r="D65" s="209"/>
      <c r="E65" s="209"/>
      <c r="F65" s="209"/>
      <c r="G65" s="209"/>
    </row>
    <row r="66" spans="2:13" ht="25.5" x14ac:dyDescent="0.25">
      <c r="C66" s="208" t="s">
        <v>1725</v>
      </c>
      <c r="D66" s="208"/>
      <c r="E66" s="208"/>
      <c r="F66" s="208"/>
      <c r="G66" s="208"/>
    </row>
    <row r="67" spans="2:13" x14ac:dyDescent="0.25">
      <c r="G67" s="159"/>
    </row>
    <row r="68" spans="2:13" ht="29.25" x14ac:dyDescent="0.25">
      <c r="B68" s="69" t="s">
        <v>2</v>
      </c>
      <c r="C68" s="69" t="s">
        <v>1347</v>
      </c>
      <c r="D68" s="95" t="s">
        <v>1</v>
      </c>
      <c r="E68" s="70" t="s">
        <v>0</v>
      </c>
      <c r="F68" s="70" t="s">
        <v>1348</v>
      </c>
      <c r="G68" s="71" t="s">
        <v>1426</v>
      </c>
      <c r="H68" s="73" t="s">
        <v>1422</v>
      </c>
      <c r="I68" s="73" t="s">
        <v>1424</v>
      </c>
      <c r="J68" s="72" t="s">
        <v>1352</v>
      </c>
      <c r="K68" s="72" t="s">
        <v>1652</v>
      </c>
      <c r="L68" s="73" t="s">
        <v>1491</v>
      </c>
      <c r="M68" s="67"/>
    </row>
    <row r="69" spans="2:13" ht="30.75" x14ac:dyDescent="0.25">
      <c r="B69" s="148" t="s">
        <v>1790</v>
      </c>
      <c r="C69" s="116" t="s">
        <v>1791</v>
      </c>
      <c r="D69" s="191">
        <v>45239</v>
      </c>
      <c r="E69" s="153" t="s">
        <v>1726</v>
      </c>
      <c r="F69" s="178" t="s">
        <v>1359</v>
      </c>
      <c r="G69" s="123">
        <v>3422</v>
      </c>
      <c r="H69" s="191">
        <v>45239</v>
      </c>
      <c r="I69" s="179" t="s">
        <v>1425</v>
      </c>
      <c r="J69" s="156"/>
      <c r="K69" s="124">
        <v>32596038951</v>
      </c>
      <c r="L69" s="123">
        <v>3422</v>
      </c>
    </row>
    <row r="70" spans="2:13" ht="15.75" x14ac:dyDescent="0.25">
      <c r="B70" s="148" t="s">
        <v>1430</v>
      </c>
      <c r="C70" s="116" t="s">
        <v>1728</v>
      </c>
      <c r="D70" s="191">
        <v>45253</v>
      </c>
      <c r="E70" s="153" t="s">
        <v>1727</v>
      </c>
      <c r="F70" s="178" t="s">
        <v>1359</v>
      </c>
      <c r="G70" s="123">
        <v>3550</v>
      </c>
      <c r="H70" s="191">
        <v>44949</v>
      </c>
      <c r="I70" s="179" t="s">
        <v>1425</v>
      </c>
      <c r="J70" s="156"/>
      <c r="K70" s="124">
        <v>32759076288</v>
      </c>
      <c r="L70" s="165">
        <v>3550</v>
      </c>
    </row>
    <row r="71" spans="2:13" ht="15.75" x14ac:dyDescent="0.25">
      <c r="B71" s="148" t="s">
        <v>1430</v>
      </c>
      <c r="C71" s="117" t="s">
        <v>1729</v>
      </c>
      <c r="D71" s="191">
        <v>45253</v>
      </c>
      <c r="E71" s="153" t="s">
        <v>1730</v>
      </c>
      <c r="F71" s="178" t="s">
        <v>1359</v>
      </c>
      <c r="G71" s="123">
        <v>3550</v>
      </c>
      <c r="H71" s="191">
        <v>45253</v>
      </c>
      <c r="I71" s="179" t="s">
        <v>1425</v>
      </c>
      <c r="J71" s="156"/>
      <c r="K71" s="124">
        <v>32759215697</v>
      </c>
      <c r="L71" s="165">
        <v>3550</v>
      </c>
    </row>
    <row r="72" spans="2:13" ht="15.75" x14ac:dyDescent="0.25">
      <c r="B72" s="149" t="s">
        <v>1430</v>
      </c>
      <c r="C72" s="117" t="s">
        <v>1731</v>
      </c>
      <c r="D72" s="120">
        <v>45253</v>
      </c>
      <c r="E72" s="153" t="s">
        <v>1732</v>
      </c>
      <c r="F72" s="178" t="s">
        <v>1359</v>
      </c>
      <c r="G72" s="121">
        <v>3685.39</v>
      </c>
      <c r="H72" s="191">
        <v>45253</v>
      </c>
      <c r="I72" s="179" t="s">
        <v>1425</v>
      </c>
      <c r="J72" s="123"/>
      <c r="K72" s="124">
        <v>32759240730</v>
      </c>
      <c r="L72" s="165">
        <v>3685.39</v>
      </c>
    </row>
    <row r="73" spans="2:13" ht="15.75" x14ac:dyDescent="0.25">
      <c r="B73" s="117" t="s">
        <v>1735</v>
      </c>
      <c r="C73" s="150" t="s">
        <v>1734</v>
      </c>
      <c r="D73" s="120">
        <v>45230</v>
      </c>
      <c r="E73" s="153" t="s">
        <v>1733</v>
      </c>
      <c r="F73" s="178" t="s">
        <v>1359</v>
      </c>
      <c r="G73" s="121">
        <v>3843</v>
      </c>
      <c r="H73" s="191">
        <v>45230</v>
      </c>
      <c r="I73" s="179" t="s">
        <v>1576</v>
      </c>
      <c r="J73" s="156"/>
      <c r="K73" s="150">
        <v>32497149554</v>
      </c>
      <c r="L73" s="165">
        <v>3843</v>
      </c>
    </row>
    <row r="74" spans="2:13" ht="30.75" x14ac:dyDescent="0.25">
      <c r="B74" s="117" t="s">
        <v>1736</v>
      </c>
      <c r="C74" s="177" t="s">
        <v>1737</v>
      </c>
      <c r="D74" s="120">
        <v>45230</v>
      </c>
      <c r="E74" s="115" t="s">
        <v>1738</v>
      </c>
      <c r="F74" s="178" t="s">
        <v>1359</v>
      </c>
      <c r="G74" s="121">
        <v>54991.65</v>
      </c>
      <c r="H74" s="191">
        <v>45230</v>
      </c>
      <c r="I74" s="179" t="s">
        <v>1576</v>
      </c>
      <c r="J74" s="156">
        <v>2115.0100000000002</v>
      </c>
      <c r="K74" s="150">
        <v>32497082041</v>
      </c>
      <c r="L74" s="165">
        <f t="shared" ref="L74:L81" si="0">+G74-J74</f>
        <v>52876.639999999999</v>
      </c>
    </row>
    <row r="75" spans="2:13" ht="30.75" x14ac:dyDescent="0.25">
      <c r="B75" s="117" t="s">
        <v>1736</v>
      </c>
      <c r="C75" s="177" t="s">
        <v>1739</v>
      </c>
      <c r="D75" s="120">
        <v>45230</v>
      </c>
      <c r="E75" s="115" t="s">
        <v>1740</v>
      </c>
      <c r="F75" s="178" t="s">
        <v>1359</v>
      </c>
      <c r="G75" s="121">
        <v>30848.49</v>
      </c>
      <c r="H75" s="191">
        <v>45230</v>
      </c>
      <c r="I75" s="179" t="s">
        <v>1576</v>
      </c>
      <c r="J75" s="156">
        <v>1186.8699999999999</v>
      </c>
      <c r="K75" s="150">
        <v>32497095469</v>
      </c>
      <c r="L75" s="165">
        <f t="shared" si="0"/>
        <v>29661.620000000003</v>
      </c>
    </row>
    <row r="76" spans="2:13" ht="30.75" x14ac:dyDescent="0.25">
      <c r="B76" s="117" t="s">
        <v>1736</v>
      </c>
      <c r="C76" s="177" t="s">
        <v>1741</v>
      </c>
      <c r="D76" s="120">
        <v>45230</v>
      </c>
      <c r="E76" s="115" t="s">
        <v>1742</v>
      </c>
      <c r="F76" s="178" t="s">
        <v>1359</v>
      </c>
      <c r="G76" s="121">
        <v>56707.55</v>
      </c>
      <c r="H76" s="191">
        <v>45230</v>
      </c>
      <c r="I76" s="179" t="s">
        <v>1576</v>
      </c>
      <c r="J76" s="156">
        <v>2192.48</v>
      </c>
      <c r="K76" s="150">
        <v>32497063982</v>
      </c>
      <c r="L76" s="165">
        <f t="shared" si="0"/>
        <v>54515.07</v>
      </c>
    </row>
    <row r="77" spans="2:13" ht="15.75" x14ac:dyDescent="0.25">
      <c r="B77" s="117" t="s">
        <v>1736</v>
      </c>
      <c r="C77" s="177" t="s">
        <v>1743</v>
      </c>
      <c r="D77" s="120">
        <v>45230</v>
      </c>
      <c r="E77" s="115" t="s">
        <v>1744</v>
      </c>
      <c r="F77" s="178" t="s">
        <v>1359</v>
      </c>
      <c r="G77" s="121">
        <v>3870.3</v>
      </c>
      <c r="H77" s="191">
        <v>45224</v>
      </c>
      <c r="I77" s="179" t="s">
        <v>1576</v>
      </c>
      <c r="J77" s="156">
        <v>149.25</v>
      </c>
      <c r="K77" s="150">
        <v>32497173971</v>
      </c>
      <c r="L77" s="165">
        <f t="shared" si="0"/>
        <v>3721.05</v>
      </c>
    </row>
    <row r="78" spans="2:13" ht="15.75" x14ac:dyDescent="0.25">
      <c r="B78" s="117" t="s">
        <v>1736</v>
      </c>
      <c r="C78" s="150" t="s">
        <v>1745</v>
      </c>
      <c r="D78" s="120">
        <v>45230</v>
      </c>
      <c r="E78" s="115" t="s">
        <v>1746</v>
      </c>
      <c r="F78" s="178" t="s">
        <v>1359</v>
      </c>
      <c r="G78" s="121">
        <v>3090.3</v>
      </c>
      <c r="H78" s="191">
        <v>45224</v>
      </c>
      <c r="I78" s="179" t="s">
        <v>1576</v>
      </c>
      <c r="J78" s="156">
        <v>119.25</v>
      </c>
      <c r="K78" s="150">
        <v>32497193100</v>
      </c>
      <c r="L78" s="165">
        <f t="shared" si="0"/>
        <v>2971.05</v>
      </c>
    </row>
    <row r="79" spans="2:13" ht="30.75" x14ac:dyDescent="0.25">
      <c r="B79" s="149" t="s">
        <v>1521</v>
      </c>
      <c r="C79" s="177" t="s">
        <v>1747</v>
      </c>
      <c r="D79" s="120">
        <v>45230</v>
      </c>
      <c r="E79" s="115" t="s">
        <v>1264</v>
      </c>
      <c r="F79" s="178" t="s">
        <v>1359</v>
      </c>
      <c r="G79" s="121">
        <v>357022.23</v>
      </c>
      <c r="H79" s="191">
        <v>45230</v>
      </c>
      <c r="I79" s="179" t="s">
        <v>1576</v>
      </c>
      <c r="J79" s="156">
        <v>15128.06</v>
      </c>
      <c r="K79" s="150">
        <v>32496996461</v>
      </c>
      <c r="L79" s="165">
        <f t="shared" si="0"/>
        <v>341894.17</v>
      </c>
    </row>
    <row r="80" spans="2:13" ht="30.75" x14ac:dyDescent="0.25">
      <c r="B80" s="148" t="s">
        <v>1748</v>
      </c>
      <c r="C80" s="177" t="s">
        <v>1749</v>
      </c>
      <c r="D80" s="152">
        <v>45230</v>
      </c>
      <c r="E80" s="153" t="s">
        <v>1111</v>
      </c>
      <c r="F80" s="178" t="s">
        <v>1359</v>
      </c>
      <c r="G80" s="121">
        <v>29500</v>
      </c>
      <c r="H80" s="191">
        <v>45230</v>
      </c>
      <c r="I80" s="179" t="s">
        <v>1576</v>
      </c>
      <c r="J80" s="156">
        <v>1250</v>
      </c>
      <c r="K80" s="150">
        <v>32497130123</v>
      </c>
      <c r="L80" s="165">
        <f t="shared" si="0"/>
        <v>28250</v>
      </c>
    </row>
    <row r="81" spans="2:14" ht="30.75" x14ac:dyDescent="0.25">
      <c r="B81" s="148" t="s">
        <v>1659</v>
      </c>
      <c r="C81" s="116" t="s">
        <v>1750</v>
      </c>
      <c r="D81" s="120">
        <v>45230</v>
      </c>
      <c r="E81" s="117" t="s">
        <v>504</v>
      </c>
      <c r="F81" s="178" t="s">
        <v>1359</v>
      </c>
      <c r="G81" s="122">
        <v>93500</v>
      </c>
      <c r="H81" s="191">
        <v>45230</v>
      </c>
      <c r="I81" s="179" t="s">
        <v>1576</v>
      </c>
      <c r="J81" s="123">
        <v>3961</v>
      </c>
      <c r="K81" s="124">
        <v>32497039815</v>
      </c>
      <c r="L81" s="165">
        <f t="shared" si="0"/>
        <v>89539</v>
      </c>
    </row>
    <row r="82" spans="2:14" ht="15.75" x14ac:dyDescent="0.25">
      <c r="B82" s="116" t="s">
        <v>1751</v>
      </c>
      <c r="C82" s="116" t="s">
        <v>1752</v>
      </c>
      <c r="D82" s="152">
        <v>45190</v>
      </c>
      <c r="E82" s="117" t="s">
        <v>1753</v>
      </c>
      <c r="F82" s="178" t="s">
        <v>1359</v>
      </c>
      <c r="G82" s="121">
        <v>4063</v>
      </c>
      <c r="H82" s="191">
        <v>45190</v>
      </c>
      <c r="I82" s="179" t="s">
        <v>1576</v>
      </c>
      <c r="J82" s="123"/>
      <c r="K82" s="125">
        <v>32040143676</v>
      </c>
      <c r="L82" s="165">
        <v>4063</v>
      </c>
      <c r="N82" s="198"/>
    </row>
    <row r="83" spans="2:14" ht="15.75" x14ac:dyDescent="0.25">
      <c r="B83" s="196" t="s">
        <v>1754</v>
      </c>
      <c r="C83" s="155" t="s">
        <v>1756</v>
      </c>
      <c r="D83" s="120">
        <v>45191</v>
      </c>
      <c r="E83" s="117" t="s">
        <v>1755</v>
      </c>
      <c r="F83" s="178" t="s">
        <v>1359</v>
      </c>
      <c r="G83" s="121">
        <v>2580</v>
      </c>
      <c r="H83" s="191">
        <v>45191</v>
      </c>
      <c r="I83" s="179" t="s">
        <v>1576</v>
      </c>
      <c r="J83" s="123"/>
      <c r="K83" s="124">
        <v>32057215607</v>
      </c>
      <c r="L83" s="165">
        <v>2580</v>
      </c>
    </row>
    <row r="84" spans="2:14" ht="30.75" x14ac:dyDescent="0.25">
      <c r="B84" s="148" t="s">
        <v>1754</v>
      </c>
      <c r="C84" s="116" t="s">
        <v>1757</v>
      </c>
      <c r="D84" s="120">
        <v>45191</v>
      </c>
      <c r="E84" s="117" t="s">
        <v>1758</v>
      </c>
      <c r="F84" s="178" t="s">
        <v>1359</v>
      </c>
      <c r="G84" s="122">
        <v>19070</v>
      </c>
      <c r="H84" s="191" t="s">
        <v>1759</v>
      </c>
      <c r="I84" s="179" t="s">
        <v>1576</v>
      </c>
      <c r="J84" s="123"/>
      <c r="K84" s="124">
        <v>32057174548</v>
      </c>
      <c r="L84" s="165">
        <v>19070</v>
      </c>
    </row>
    <row r="85" spans="2:14" ht="30.75" x14ac:dyDescent="0.25">
      <c r="B85" s="148" t="s">
        <v>1736</v>
      </c>
      <c r="C85" s="117" t="s">
        <v>1760</v>
      </c>
      <c r="D85" s="120">
        <v>44979</v>
      </c>
      <c r="E85" s="117" t="s">
        <v>1761</v>
      </c>
      <c r="F85" s="178" t="s">
        <v>1359</v>
      </c>
      <c r="G85" s="121">
        <v>3096.66</v>
      </c>
      <c r="H85" s="191">
        <v>45191</v>
      </c>
      <c r="I85" s="179" t="s">
        <v>1576</v>
      </c>
      <c r="J85" s="123">
        <v>119.52</v>
      </c>
      <c r="K85" s="124">
        <v>32057274109</v>
      </c>
      <c r="L85" s="165">
        <f t="shared" ref="L85:L90" si="1">+G85-J85</f>
        <v>2977.14</v>
      </c>
    </row>
    <row r="86" spans="2:14" ht="30.75" x14ac:dyDescent="0.25">
      <c r="B86" s="148" t="s">
        <v>1736</v>
      </c>
      <c r="C86" s="155" t="s">
        <v>1762</v>
      </c>
      <c r="D86" s="152">
        <v>45191</v>
      </c>
      <c r="E86" s="116" t="s">
        <v>1763</v>
      </c>
      <c r="F86" s="178" t="s">
        <v>1359</v>
      </c>
      <c r="G86" s="121">
        <v>38091.360000000001</v>
      </c>
      <c r="H86" s="191">
        <v>45191</v>
      </c>
      <c r="I86" s="179" t="s">
        <v>1576</v>
      </c>
      <c r="J86" s="123">
        <v>1465.74</v>
      </c>
      <c r="K86" s="125">
        <v>32057316036</v>
      </c>
      <c r="L86" s="165">
        <f t="shared" si="1"/>
        <v>36625.620000000003</v>
      </c>
    </row>
    <row r="87" spans="2:14" ht="15.75" x14ac:dyDescent="0.25">
      <c r="B87" s="148" t="s">
        <v>1736</v>
      </c>
      <c r="C87" s="155" t="s">
        <v>1764</v>
      </c>
      <c r="D87" s="152">
        <v>45191</v>
      </c>
      <c r="E87" s="116" t="s">
        <v>1765</v>
      </c>
      <c r="F87" s="178" t="s">
        <v>1359</v>
      </c>
      <c r="G87" s="121">
        <v>3878.27</v>
      </c>
      <c r="H87" s="191">
        <v>45191</v>
      </c>
      <c r="I87" s="179" t="s">
        <v>1576</v>
      </c>
      <c r="J87" s="123">
        <v>149.59</v>
      </c>
      <c r="K87" s="125">
        <v>32057381433</v>
      </c>
      <c r="L87" s="165">
        <f t="shared" si="1"/>
        <v>3728.68</v>
      </c>
    </row>
    <row r="88" spans="2:14" ht="30.75" x14ac:dyDescent="0.25">
      <c r="B88" s="116" t="s">
        <v>1766</v>
      </c>
      <c r="C88" s="155" t="s">
        <v>1767</v>
      </c>
      <c r="D88" s="152">
        <v>45191</v>
      </c>
      <c r="E88" s="116" t="s">
        <v>1411</v>
      </c>
      <c r="F88" s="178" t="s">
        <v>1359</v>
      </c>
      <c r="G88" s="121">
        <v>510235.77</v>
      </c>
      <c r="H88" s="191">
        <v>45191</v>
      </c>
      <c r="I88" s="179" t="s">
        <v>1576</v>
      </c>
      <c r="J88" s="123">
        <v>21620.16</v>
      </c>
      <c r="K88" s="125">
        <v>32057085369</v>
      </c>
      <c r="L88" s="165">
        <f t="shared" si="1"/>
        <v>488615.61000000004</v>
      </c>
    </row>
    <row r="89" spans="2:14" ht="30.75" x14ac:dyDescent="0.25">
      <c r="B89" s="148" t="s">
        <v>1580</v>
      </c>
      <c r="C89" s="155" t="s">
        <v>1768</v>
      </c>
      <c r="D89" s="152">
        <v>45191</v>
      </c>
      <c r="E89" s="116" t="s">
        <v>37</v>
      </c>
      <c r="F89" s="178" t="s">
        <v>1359</v>
      </c>
      <c r="G89" s="121">
        <v>93500</v>
      </c>
      <c r="H89" s="191">
        <v>45191</v>
      </c>
      <c r="I89" s="179" t="s">
        <v>1576</v>
      </c>
      <c r="J89" s="123">
        <v>3961</v>
      </c>
      <c r="K89" s="125">
        <v>32057131049</v>
      </c>
      <c r="L89" s="165">
        <f t="shared" si="1"/>
        <v>89539</v>
      </c>
    </row>
    <row r="90" spans="2:14" ht="30.75" x14ac:dyDescent="0.25">
      <c r="B90" s="148" t="s">
        <v>1521</v>
      </c>
      <c r="C90" s="155" t="s">
        <v>1769</v>
      </c>
      <c r="D90" s="152">
        <v>45198</v>
      </c>
      <c r="E90" s="116" t="s">
        <v>887</v>
      </c>
      <c r="F90" s="178" t="s">
        <v>1359</v>
      </c>
      <c r="G90" s="121">
        <v>709928.76</v>
      </c>
      <c r="H90" s="191">
        <v>45198</v>
      </c>
      <c r="I90" s="179" t="s">
        <v>1576</v>
      </c>
      <c r="J90" s="123">
        <v>30081.73</v>
      </c>
      <c r="K90" s="125">
        <v>32137445976</v>
      </c>
      <c r="L90" s="165">
        <f t="shared" si="1"/>
        <v>679847.03</v>
      </c>
    </row>
    <row r="91" spans="2:14" ht="30.75" x14ac:dyDescent="0.25">
      <c r="B91" s="148" t="s">
        <v>1434</v>
      </c>
      <c r="C91" s="155" t="s">
        <v>1770</v>
      </c>
      <c r="D91" s="152">
        <v>45198</v>
      </c>
      <c r="E91" s="116" t="s">
        <v>1111</v>
      </c>
      <c r="F91" s="178" t="s">
        <v>1359</v>
      </c>
      <c r="G91" s="121">
        <v>29500</v>
      </c>
      <c r="H91" s="152">
        <v>45198</v>
      </c>
      <c r="I91" s="179" t="s">
        <v>1576</v>
      </c>
      <c r="J91" s="123">
        <v>1250</v>
      </c>
      <c r="K91" s="125">
        <v>32137530342</v>
      </c>
      <c r="L91" s="165">
        <v>28250</v>
      </c>
    </row>
    <row r="92" spans="2:14" ht="15.75" x14ac:dyDescent="0.25">
      <c r="B92" s="148" t="s">
        <v>21</v>
      </c>
      <c r="C92" s="155" t="s">
        <v>1771</v>
      </c>
      <c r="D92" s="152">
        <v>45169</v>
      </c>
      <c r="E92" s="116" t="s">
        <v>1772</v>
      </c>
      <c r="F92" s="178" t="s">
        <v>1359</v>
      </c>
      <c r="G92" s="121">
        <v>228</v>
      </c>
      <c r="H92" s="152">
        <v>45169</v>
      </c>
      <c r="I92" s="179" t="s">
        <v>1576</v>
      </c>
      <c r="J92" s="123"/>
      <c r="K92" s="125"/>
      <c r="L92" s="165">
        <v>228</v>
      </c>
    </row>
    <row r="93" spans="2:14" ht="15.75" x14ac:dyDescent="0.25">
      <c r="B93" s="148" t="s">
        <v>21</v>
      </c>
      <c r="C93" s="155" t="s">
        <v>1771</v>
      </c>
      <c r="D93" s="152">
        <v>45169</v>
      </c>
      <c r="E93" s="116" t="s">
        <v>1773</v>
      </c>
      <c r="F93" s="178" t="s">
        <v>1359</v>
      </c>
      <c r="G93" s="121">
        <v>19070</v>
      </c>
      <c r="H93" s="152">
        <v>45169</v>
      </c>
      <c r="I93" s="179" t="s">
        <v>1576</v>
      </c>
      <c r="J93" s="123"/>
      <c r="K93" s="125"/>
      <c r="L93" s="165">
        <v>19070</v>
      </c>
    </row>
    <row r="94" spans="2:14" ht="30.75" x14ac:dyDescent="0.25">
      <c r="B94" s="148" t="s">
        <v>21</v>
      </c>
      <c r="C94" s="155" t="s">
        <v>1774</v>
      </c>
      <c r="D94" s="152">
        <v>45169</v>
      </c>
      <c r="E94" s="116" t="s">
        <v>1775</v>
      </c>
      <c r="F94" s="178" t="s">
        <v>1359</v>
      </c>
      <c r="G94" s="121">
        <v>2808</v>
      </c>
      <c r="H94" s="152">
        <v>45169</v>
      </c>
      <c r="I94" s="179" t="s">
        <v>1576</v>
      </c>
      <c r="J94" s="123"/>
      <c r="K94" s="125">
        <v>31824157769</v>
      </c>
      <c r="L94" s="165">
        <v>2808</v>
      </c>
    </row>
    <row r="95" spans="2:14" ht="15.75" x14ac:dyDescent="0.25">
      <c r="B95" s="148" t="s">
        <v>1656</v>
      </c>
      <c r="C95" s="155" t="s">
        <v>1752</v>
      </c>
      <c r="D95" s="152">
        <v>45169</v>
      </c>
      <c r="E95" s="116" t="s">
        <v>1776</v>
      </c>
      <c r="F95" s="178" t="s">
        <v>1359</v>
      </c>
      <c r="G95" s="121">
        <v>4063</v>
      </c>
      <c r="H95" s="152">
        <v>45169</v>
      </c>
      <c r="I95" s="179" t="s">
        <v>1576</v>
      </c>
      <c r="J95" s="123"/>
      <c r="K95" s="125">
        <v>31824055534</v>
      </c>
      <c r="L95" s="165">
        <v>4063</v>
      </c>
    </row>
    <row r="96" spans="2:14" ht="15.75" x14ac:dyDescent="0.25">
      <c r="B96" s="148" t="s">
        <v>1736</v>
      </c>
      <c r="C96" s="155" t="s">
        <v>1777</v>
      </c>
      <c r="D96" s="152">
        <v>45169</v>
      </c>
      <c r="E96" s="116" t="s">
        <v>1778</v>
      </c>
      <c r="F96" s="178" t="s">
        <v>1359</v>
      </c>
      <c r="G96" s="121">
        <v>4233.1099999999997</v>
      </c>
      <c r="H96" s="152">
        <v>45169</v>
      </c>
      <c r="I96" s="179" t="s">
        <v>1576</v>
      </c>
      <c r="J96" s="123">
        <v>150.02000000000001</v>
      </c>
      <c r="K96" s="125">
        <v>31823990256</v>
      </c>
      <c r="L96" s="165">
        <f>+G96-J96</f>
        <v>4083.0899999999997</v>
      </c>
    </row>
    <row r="97" spans="2:12" ht="30.75" x14ac:dyDescent="0.25">
      <c r="B97" s="148" t="s">
        <v>1736</v>
      </c>
      <c r="C97" s="155" t="s">
        <v>1779</v>
      </c>
      <c r="D97" s="152">
        <v>45169</v>
      </c>
      <c r="E97" s="116" t="s">
        <v>1780</v>
      </c>
      <c r="F97" s="178" t="s">
        <v>1359</v>
      </c>
      <c r="G97" s="121">
        <v>37438.71</v>
      </c>
      <c r="H97" s="152">
        <v>45169</v>
      </c>
      <c r="I97" s="179" t="s">
        <v>1576</v>
      </c>
      <c r="J97" s="123">
        <v>1440.34</v>
      </c>
      <c r="K97" s="125">
        <v>31823746420</v>
      </c>
      <c r="L97" s="165">
        <f>+G97-J97</f>
        <v>35998.370000000003</v>
      </c>
    </row>
    <row r="98" spans="2:12" ht="15.75" x14ac:dyDescent="0.25">
      <c r="B98" s="148" t="s">
        <v>1736</v>
      </c>
      <c r="C98" s="155" t="s">
        <v>1781</v>
      </c>
      <c r="D98" s="152">
        <v>45169</v>
      </c>
      <c r="E98" s="116" t="s">
        <v>1782</v>
      </c>
      <c r="F98" s="178" t="s">
        <v>1359</v>
      </c>
      <c r="G98" s="121">
        <v>53790.05</v>
      </c>
      <c r="H98" s="152">
        <v>45169</v>
      </c>
      <c r="I98" s="179" t="s">
        <v>1576</v>
      </c>
      <c r="J98" s="123">
        <v>2068.84</v>
      </c>
      <c r="K98" s="125">
        <v>31823705603</v>
      </c>
      <c r="L98" s="165">
        <f t="shared" ref="L98:L103" si="2">+G98-J98</f>
        <v>51721.210000000006</v>
      </c>
    </row>
    <row r="99" spans="2:12" ht="15.75" x14ac:dyDescent="0.25">
      <c r="B99" s="148" t="s">
        <v>1736</v>
      </c>
      <c r="C99" s="155" t="s">
        <v>1783</v>
      </c>
      <c r="D99" s="152">
        <v>45169</v>
      </c>
      <c r="E99" s="116" t="s">
        <v>1784</v>
      </c>
      <c r="F99" s="178" t="s">
        <v>1359</v>
      </c>
      <c r="G99" s="121">
        <v>3378.05</v>
      </c>
      <c r="H99" s="152">
        <v>45169</v>
      </c>
      <c r="I99" s="179" t="s">
        <v>1576</v>
      </c>
      <c r="J99" s="123">
        <v>119.86</v>
      </c>
      <c r="K99" s="125">
        <v>31824125884</v>
      </c>
      <c r="L99" s="165">
        <f t="shared" si="2"/>
        <v>3258.19</v>
      </c>
    </row>
    <row r="100" spans="2:12" ht="30.75" x14ac:dyDescent="0.25">
      <c r="B100" s="148" t="s">
        <v>1580</v>
      </c>
      <c r="C100" s="155" t="s">
        <v>1785</v>
      </c>
      <c r="D100" s="152">
        <v>45169</v>
      </c>
      <c r="E100" s="116" t="s">
        <v>1707</v>
      </c>
      <c r="F100" s="178" t="s">
        <v>1359</v>
      </c>
      <c r="G100" s="121">
        <v>93500</v>
      </c>
      <c r="H100" s="152">
        <v>45169</v>
      </c>
      <c r="I100" s="179" t="s">
        <v>1576</v>
      </c>
      <c r="J100" s="123">
        <v>3961</v>
      </c>
      <c r="K100" s="125">
        <v>31823667693</v>
      </c>
      <c r="L100" s="165">
        <f t="shared" si="2"/>
        <v>89539</v>
      </c>
    </row>
    <row r="101" spans="2:12" ht="30.75" x14ac:dyDescent="0.25">
      <c r="B101" s="148" t="s">
        <v>1521</v>
      </c>
      <c r="C101" s="155" t="s">
        <v>1786</v>
      </c>
      <c r="D101" s="152">
        <v>45169</v>
      </c>
      <c r="E101" s="116" t="s">
        <v>1787</v>
      </c>
      <c r="F101" s="178" t="s">
        <v>1359</v>
      </c>
      <c r="G101" s="121">
        <v>688223.53</v>
      </c>
      <c r="H101" s="152">
        <v>45169</v>
      </c>
      <c r="I101" s="179" t="s">
        <v>1576</v>
      </c>
      <c r="J101" s="123">
        <v>29162.01</v>
      </c>
      <c r="K101" s="125">
        <v>31823470900</v>
      </c>
      <c r="L101" s="165">
        <f t="shared" si="2"/>
        <v>659061.52</v>
      </c>
    </row>
    <row r="102" spans="2:12" ht="30.75" x14ac:dyDescent="0.25">
      <c r="B102" s="148" t="s">
        <v>1434</v>
      </c>
      <c r="C102" s="155" t="s">
        <v>1789</v>
      </c>
      <c r="D102" s="152">
        <v>45169</v>
      </c>
      <c r="E102" s="116" t="s">
        <v>133</v>
      </c>
      <c r="F102" s="178" t="s">
        <v>1359</v>
      </c>
      <c r="G102" s="121">
        <v>29500</v>
      </c>
      <c r="H102" s="152">
        <v>45169</v>
      </c>
      <c r="I102" s="179" t="s">
        <v>1576</v>
      </c>
      <c r="J102" s="123">
        <v>1250</v>
      </c>
      <c r="K102" s="125">
        <v>31823807665</v>
      </c>
      <c r="L102" s="165">
        <f t="shared" si="2"/>
        <v>28250</v>
      </c>
    </row>
    <row r="103" spans="2:12" ht="30.75" x14ac:dyDescent="0.25">
      <c r="B103" s="148" t="s">
        <v>1520</v>
      </c>
      <c r="C103" s="155" t="s">
        <v>1788</v>
      </c>
      <c r="D103" s="152">
        <v>45169</v>
      </c>
      <c r="E103" s="116" t="s">
        <v>133</v>
      </c>
      <c r="F103" s="178" t="s">
        <v>1359</v>
      </c>
      <c r="G103" s="121">
        <v>392945</v>
      </c>
      <c r="H103" s="152">
        <v>45169</v>
      </c>
      <c r="I103" s="179" t="s">
        <v>1576</v>
      </c>
      <c r="J103" s="123">
        <v>16650.21</v>
      </c>
      <c r="K103" s="125">
        <v>31823521177</v>
      </c>
      <c r="L103" s="165">
        <f t="shared" si="2"/>
        <v>376294.79</v>
      </c>
    </row>
    <row r="104" spans="2:12" ht="0.75" customHeight="1" x14ac:dyDescent="0.25">
      <c r="B104" s="148"/>
      <c r="C104" s="155"/>
      <c r="D104" s="152"/>
      <c r="E104" s="116"/>
      <c r="F104" s="178"/>
      <c r="G104" s="121"/>
      <c r="H104" s="191"/>
      <c r="I104" s="179"/>
      <c r="J104" s="123"/>
      <c r="K104" s="125"/>
      <c r="L104" s="165"/>
    </row>
    <row r="105" spans="2:12" s="180" customFormat="1" ht="18.75" x14ac:dyDescent="0.3">
      <c r="D105" s="181"/>
      <c r="E105" s="181"/>
      <c r="G105" s="182">
        <f>SUM(G69:G104)</f>
        <v>3390702.1799999997</v>
      </c>
      <c r="H105" s="181"/>
      <c r="I105" s="181"/>
      <c r="J105" s="201">
        <f>SUM(J70:J104)</f>
        <v>139551.94</v>
      </c>
      <c r="K105" s="181"/>
      <c r="L105" s="182">
        <f>SUM(L69:L104)</f>
        <v>3251150.24</v>
      </c>
    </row>
    <row r="106" spans="2:12" ht="18.75" customHeight="1" x14ac:dyDescent="0.25"/>
    <row r="107" spans="2:12" ht="16.5" customHeight="1" x14ac:dyDescent="0.25">
      <c r="D107" s="56"/>
      <c r="E107" s="56"/>
      <c r="F107" s="110"/>
      <c r="G107" s="168"/>
      <c r="H107" s="137"/>
      <c r="I107" s="199"/>
      <c r="J107" s="168"/>
      <c r="K107" s="168"/>
      <c r="L107" s="168"/>
    </row>
    <row r="108" spans="2:12" x14ac:dyDescent="0.25">
      <c r="D108" s="56"/>
      <c r="E108" s="56"/>
      <c r="H108" s="67"/>
    </row>
    <row r="109" spans="2:12" x14ac:dyDescent="0.25">
      <c r="B109" s="75"/>
      <c r="E109" s="56"/>
      <c r="H109" s="202"/>
      <c r="I109" s="203"/>
      <c r="J109" s="202"/>
      <c r="K109" s="202"/>
    </row>
    <row r="110" spans="2:12" x14ac:dyDescent="0.25">
      <c r="B110" s="127"/>
      <c r="D110" s="210"/>
      <c r="E110" s="210"/>
      <c r="G110" s="197"/>
      <c r="I110" s="159"/>
    </row>
    <row r="111" spans="2:12" ht="27.6" customHeight="1" x14ac:dyDescent="0.25">
      <c r="B111" s="67" t="s">
        <v>1716</v>
      </c>
      <c r="D111" s="211" t="s">
        <v>1507</v>
      </c>
      <c r="E111" s="211"/>
      <c r="G111" s="159"/>
      <c r="I111" s="200"/>
    </row>
    <row r="112" spans="2:12" x14ac:dyDescent="0.25">
      <c r="B112" s="195" t="s">
        <v>1717</v>
      </c>
      <c r="D112" s="209" t="s">
        <v>1350</v>
      </c>
      <c r="E112" s="209"/>
      <c r="G112" s="200"/>
    </row>
    <row r="113" spans="2:5" x14ac:dyDescent="0.25">
      <c r="B113" s="75"/>
      <c r="E113" s="56"/>
    </row>
    <row r="114" spans="2:5" x14ac:dyDescent="0.25">
      <c r="B114" s="75"/>
      <c r="E114" s="56"/>
    </row>
    <row r="115" spans="2:5" x14ac:dyDescent="0.25">
      <c r="B115" s="75"/>
      <c r="E115" s="56"/>
    </row>
    <row r="116" spans="2:5" x14ac:dyDescent="0.25">
      <c r="B116" s="68"/>
      <c r="E116" s="56"/>
    </row>
    <row r="117" spans="2:5" x14ac:dyDescent="0.25">
      <c r="C117" s="195"/>
      <c r="E117" s="56"/>
    </row>
    <row r="118" spans="2:5" x14ac:dyDescent="0.25">
      <c r="C118" s="195"/>
      <c r="E118" s="56"/>
    </row>
    <row r="119" spans="2:5" x14ac:dyDescent="0.25">
      <c r="C119" s="195"/>
      <c r="E119" s="56"/>
    </row>
  </sheetData>
  <mergeCells count="7">
    <mergeCell ref="D112:E112"/>
    <mergeCell ref="C4:G4"/>
    <mergeCell ref="B48:F48"/>
    <mergeCell ref="C65:G65"/>
    <mergeCell ref="C66:G66"/>
    <mergeCell ref="D110:E110"/>
    <mergeCell ref="D111:E111"/>
  </mergeCells>
  <pageMargins left="0.70866141732283472" right="0.70866141732283472" top="0.74803149606299213" bottom="0.74803149606299213" header="0.31496062992125984" footer="0.31496062992125984"/>
  <pageSetup paperSize="5" scale="42" orientation="landscape" r:id="rId1"/>
  <rowBreaks count="1" manualBreakCount="1">
    <brk id="113" max="16383" man="1"/>
  </rowBreaks>
  <colBreaks count="1" manualBreakCount="1">
    <brk id="13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workbookViewId="0">
      <selection activeCell="E12" sqref="E12"/>
    </sheetView>
  </sheetViews>
  <sheetFormatPr baseColWidth="10" defaultRowHeight="15" x14ac:dyDescent="0.25"/>
  <cols>
    <col min="2" max="2" width="23.7109375" customWidth="1"/>
    <col min="3" max="3" width="14.140625" customWidth="1"/>
    <col min="4" max="4" width="13.140625" customWidth="1"/>
    <col min="5" max="5" width="14.85546875" bestFit="1" customWidth="1"/>
  </cols>
  <sheetData>
    <row r="4" spans="1:8" s="13" customFormat="1" x14ac:dyDescent="0.25">
      <c r="B4" s="13" t="s">
        <v>1351</v>
      </c>
      <c r="C4" s="13" t="s">
        <v>1352</v>
      </c>
      <c r="D4" s="13" t="s">
        <v>1353</v>
      </c>
      <c r="E4" s="13" t="s">
        <v>1354</v>
      </c>
    </row>
    <row r="5" spans="1:8" x14ac:dyDescent="0.25">
      <c r="A5">
        <v>511</v>
      </c>
      <c r="B5" s="52">
        <v>8550</v>
      </c>
      <c r="C5" s="52">
        <f>B5*5%</f>
        <v>427.5</v>
      </c>
      <c r="D5" s="52">
        <f>B5*18%</f>
        <v>1539</v>
      </c>
      <c r="E5" s="52">
        <f>+B5+D5-C5</f>
        <v>9661.5</v>
      </c>
      <c r="F5" s="53"/>
      <c r="H5" s="53">
        <f>+B5+D5</f>
        <v>10089</v>
      </c>
    </row>
    <row r="6" spans="1:8" x14ac:dyDescent="0.25">
      <c r="A6">
        <v>571</v>
      </c>
      <c r="B6" s="52">
        <v>41500</v>
      </c>
      <c r="C6" s="52">
        <f>B6*5%</f>
        <v>2075</v>
      </c>
      <c r="D6" s="52">
        <f>B6*18%</f>
        <v>7470</v>
      </c>
      <c r="E6" s="52">
        <f t="shared" ref="E6:E11" si="0">+B6+D6-C6</f>
        <v>46895</v>
      </c>
      <c r="F6" s="53"/>
      <c r="H6" s="53">
        <f t="shared" ref="H6:H13" si="1">+B6+D6</f>
        <v>48970</v>
      </c>
    </row>
    <row r="7" spans="1:8" x14ac:dyDescent="0.25">
      <c r="A7">
        <v>573</v>
      </c>
      <c r="B7" s="52">
        <v>12725</v>
      </c>
      <c r="C7" s="52">
        <f t="shared" ref="C7:C12" si="2">B7*5%</f>
        <v>636.25</v>
      </c>
      <c r="D7" s="52">
        <f t="shared" ref="D7:D11" si="3">B7*18%</f>
        <v>2290.5</v>
      </c>
      <c r="E7" s="52">
        <f t="shared" si="0"/>
        <v>14379.25</v>
      </c>
      <c r="F7" s="53"/>
      <c r="H7" s="53">
        <f t="shared" si="1"/>
        <v>15015.5</v>
      </c>
    </row>
    <row r="8" spans="1:8" x14ac:dyDescent="0.25">
      <c r="A8">
        <v>576</v>
      </c>
      <c r="B8" s="52">
        <v>21050</v>
      </c>
      <c r="C8" s="52">
        <f t="shared" si="2"/>
        <v>1052.5</v>
      </c>
      <c r="D8" s="52">
        <f t="shared" si="3"/>
        <v>3789</v>
      </c>
      <c r="E8" s="52">
        <f t="shared" si="0"/>
        <v>23786.5</v>
      </c>
      <c r="F8" s="53"/>
      <c r="H8" s="53">
        <f t="shared" si="1"/>
        <v>24839</v>
      </c>
    </row>
    <row r="9" spans="1:8" x14ac:dyDescent="0.25">
      <c r="A9">
        <v>577</v>
      </c>
      <c r="B9" s="52">
        <v>18975</v>
      </c>
      <c r="C9" s="52">
        <f t="shared" si="2"/>
        <v>948.75</v>
      </c>
      <c r="D9" s="52">
        <f t="shared" si="3"/>
        <v>3415.5</v>
      </c>
      <c r="E9" s="52">
        <f t="shared" si="0"/>
        <v>21441.75</v>
      </c>
      <c r="F9" s="53"/>
      <c r="H9" s="53">
        <f t="shared" si="1"/>
        <v>22390.5</v>
      </c>
    </row>
    <row r="10" spans="1:8" x14ac:dyDescent="0.25">
      <c r="A10">
        <v>512</v>
      </c>
      <c r="B10" s="52">
        <v>11450</v>
      </c>
      <c r="C10" s="52">
        <f t="shared" si="2"/>
        <v>572.5</v>
      </c>
      <c r="D10" s="52">
        <f t="shared" si="3"/>
        <v>2061</v>
      </c>
      <c r="E10" s="52">
        <f t="shared" si="0"/>
        <v>12938.5</v>
      </c>
      <c r="F10" s="53"/>
      <c r="H10" s="53">
        <f t="shared" si="1"/>
        <v>13511</v>
      </c>
    </row>
    <row r="11" spans="1:8" x14ac:dyDescent="0.25">
      <c r="A11">
        <v>473</v>
      </c>
      <c r="B11" s="52">
        <v>15750</v>
      </c>
      <c r="C11" s="52">
        <f t="shared" si="2"/>
        <v>787.5</v>
      </c>
      <c r="D11" s="52">
        <f t="shared" si="3"/>
        <v>2835</v>
      </c>
      <c r="E11" s="52">
        <f t="shared" si="0"/>
        <v>17797.5</v>
      </c>
      <c r="F11" s="53"/>
      <c r="H11" s="53">
        <f t="shared" si="1"/>
        <v>18585</v>
      </c>
    </row>
    <row r="12" spans="1:8" x14ac:dyDescent="0.25">
      <c r="B12" s="52">
        <v>92430</v>
      </c>
      <c r="C12" s="52">
        <f t="shared" si="2"/>
        <v>4621.5</v>
      </c>
      <c r="D12" s="52"/>
      <c r="E12" s="52">
        <f>B12-C12</f>
        <v>87808.5</v>
      </c>
      <c r="F12" s="53"/>
      <c r="H12" s="53">
        <f t="shared" si="1"/>
        <v>92430</v>
      </c>
    </row>
    <row r="13" spans="1:8" x14ac:dyDescent="0.25">
      <c r="B13" s="55"/>
      <c r="C13" s="55">
        <f>B13*5%</f>
        <v>0</v>
      </c>
      <c r="D13" s="55">
        <f>B13*18%</f>
        <v>0</v>
      </c>
      <c r="E13" s="52">
        <f>+B13+D13-C13</f>
        <v>0</v>
      </c>
      <c r="F13" s="53"/>
      <c r="H13" s="53">
        <f t="shared" si="1"/>
        <v>0</v>
      </c>
    </row>
    <row r="14" spans="1:8" x14ac:dyDescent="0.25">
      <c r="B14" s="54">
        <f>SUM(B5:B13)</f>
        <v>222430</v>
      </c>
      <c r="C14" s="54">
        <f>SUM(C5:C13)</f>
        <v>11121.5</v>
      </c>
      <c r="D14" s="54">
        <f>SUM(D5:D13)</f>
        <v>23400</v>
      </c>
      <c r="E14" s="54">
        <f>B14+D14-C14</f>
        <v>234708.5</v>
      </c>
      <c r="F14" s="54"/>
      <c r="H14" s="54">
        <f>SUM(H5:H13)</f>
        <v>245830</v>
      </c>
    </row>
    <row r="15" spans="1:8" x14ac:dyDescent="0.25">
      <c r="C15" s="53"/>
      <c r="D15" s="53"/>
      <c r="E15" s="52"/>
    </row>
    <row r="16" spans="1:8" x14ac:dyDescent="0.25">
      <c r="E16" s="54"/>
      <c r="F16" s="53"/>
    </row>
    <row r="17" spans="3:4" x14ac:dyDescent="0.25">
      <c r="C17" s="53">
        <f>+B14+D14</f>
        <v>245830</v>
      </c>
      <c r="D17" s="53">
        <f>+C17-C14</f>
        <v>234708.5</v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 x14ac:dyDescent="0.2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 x14ac:dyDescent="0.25">
      <c r="A1" s="1"/>
      <c r="B1" s="1"/>
      <c r="C1" s="1"/>
      <c r="D1" s="1"/>
      <c r="E1" s="1"/>
    </row>
    <row r="2" spans="1:8" ht="15" customHeight="1" x14ac:dyDescent="0.25">
      <c r="A2" s="204" t="s">
        <v>151</v>
      </c>
      <c r="B2" s="204"/>
      <c r="C2" s="204"/>
      <c r="D2" s="204"/>
      <c r="E2" s="204"/>
    </row>
    <row r="3" spans="1:8" ht="15" customHeight="1" x14ac:dyDescent="0.25">
      <c r="A3" s="204"/>
      <c r="B3" s="204"/>
      <c r="C3" s="204"/>
      <c r="D3" s="204"/>
      <c r="E3" s="204"/>
    </row>
    <row r="4" spans="1:8" ht="15" customHeight="1" x14ac:dyDescent="0.25">
      <c r="A4" s="204"/>
      <c r="B4" s="204"/>
      <c r="C4" s="204"/>
      <c r="D4" s="204"/>
      <c r="E4" s="204"/>
    </row>
    <row r="5" spans="1:8" ht="14.25" customHeight="1" x14ac:dyDescent="0.25">
      <c r="A5" s="204"/>
      <c r="B5" s="204"/>
      <c r="C5" s="204"/>
      <c r="D5" s="204"/>
      <c r="E5" s="204"/>
      <c r="F5" s="38"/>
    </row>
    <row r="6" spans="1:8" ht="41.25" customHeight="1" x14ac:dyDescent="0.25">
      <c r="A6" s="205" t="s">
        <v>1061</v>
      </c>
      <c r="B6" s="205"/>
      <c r="C6" s="205"/>
      <c r="D6" s="205"/>
      <c r="E6" s="205"/>
      <c r="F6" s="39"/>
    </row>
    <row r="7" spans="1:8" s="4" customFormat="1" ht="47.25" customHeight="1" x14ac:dyDescent="0.25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 x14ac:dyDescent="0.25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 x14ac:dyDescent="0.25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 x14ac:dyDescent="0.25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 x14ac:dyDescent="0.25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 x14ac:dyDescent="0.25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 x14ac:dyDescent="0.25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 x14ac:dyDescent="0.25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 x14ac:dyDescent="0.25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 x14ac:dyDescent="0.25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 x14ac:dyDescent="0.25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 x14ac:dyDescent="0.25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 x14ac:dyDescent="0.25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 x14ac:dyDescent="0.25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 x14ac:dyDescent="0.25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 x14ac:dyDescent="0.25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 x14ac:dyDescent="0.25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 x14ac:dyDescent="0.25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 x14ac:dyDescent="0.25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 x14ac:dyDescent="0.25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 x14ac:dyDescent="0.25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 x14ac:dyDescent="0.25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 x14ac:dyDescent="0.25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 x14ac:dyDescent="0.25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 x14ac:dyDescent="0.25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 x14ac:dyDescent="0.25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 x14ac:dyDescent="0.25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 x14ac:dyDescent="0.25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 x14ac:dyDescent="0.25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 x14ac:dyDescent="0.25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 x14ac:dyDescent="0.25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 x14ac:dyDescent="0.25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 x14ac:dyDescent="0.25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 x14ac:dyDescent="0.25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 x14ac:dyDescent="0.25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 x14ac:dyDescent="0.25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 x14ac:dyDescent="0.25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 x14ac:dyDescent="0.2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 x14ac:dyDescent="0.2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 x14ac:dyDescent="0.2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 x14ac:dyDescent="0.2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 x14ac:dyDescent="0.2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 x14ac:dyDescent="0.2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 x14ac:dyDescent="0.2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 x14ac:dyDescent="0.2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 x14ac:dyDescent="0.2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 x14ac:dyDescent="0.2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 x14ac:dyDescent="0.2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 x14ac:dyDescent="0.2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 x14ac:dyDescent="0.2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 x14ac:dyDescent="0.2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 x14ac:dyDescent="0.2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 x14ac:dyDescent="0.2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 x14ac:dyDescent="0.2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 x14ac:dyDescent="0.2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 x14ac:dyDescent="0.2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 x14ac:dyDescent="0.2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 x14ac:dyDescent="0.2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 x14ac:dyDescent="0.2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 x14ac:dyDescent="0.2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 x14ac:dyDescent="0.2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 x14ac:dyDescent="0.2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 x14ac:dyDescent="0.2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 x14ac:dyDescent="0.2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 x14ac:dyDescent="0.2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 x14ac:dyDescent="0.2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 x14ac:dyDescent="0.25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 x14ac:dyDescent="0.25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 x14ac:dyDescent="0.25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 x14ac:dyDescent="0.2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 x14ac:dyDescent="0.2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 x14ac:dyDescent="0.2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 x14ac:dyDescent="0.25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 x14ac:dyDescent="0.25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 x14ac:dyDescent="0.25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 x14ac:dyDescent="0.2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 x14ac:dyDescent="0.2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 x14ac:dyDescent="0.2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 x14ac:dyDescent="0.2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 x14ac:dyDescent="0.2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 x14ac:dyDescent="0.2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 x14ac:dyDescent="0.2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 x14ac:dyDescent="0.2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 x14ac:dyDescent="0.2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 x14ac:dyDescent="0.2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 x14ac:dyDescent="0.2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 x14ac:dyDescent="0.2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 x14ac:dyDescent="0.2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 x14ac:dyDescent="0.2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 x14ac:dyDescent="0.2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 x14ac:dyDescent="0.2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 x14ac:dyDescent="0.2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 x14ac:dyDescent="0.2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 x14ac:dyDescent="0.2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 x14ac:dyDescent="0.2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 x14ac:dyDescent="0.2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 x14ac:dyDescent="0.2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 x14ac:dyDescent="0.2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 x14ac:dyDescent="0.2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 x14ac:dyDescent="0.2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 x14ac:dyDescent="0.2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 x14ac:dyDescent="0.2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 x14ac:dyDescent="0.2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 x14ac:dyDescent="0.2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 x14ac:dyDescent="0.2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 x14ac:dyDescent="0.2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 x14ac:dyDescent="0.2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 x14ac:dyDescent="0.2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 x14ac:dyDescent="0.2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 x14ac:dyDescent="0.2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 x14ac:dyDescent="0.2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 x14ac:dyDescent="0.2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 x14ac:dyDescent="0.2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 x14ac:dyDescent="0.2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 x14ac:dyDescent="0.2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 x14ac:dyDescent="0.2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 x14ac:dyDescent="0.2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 x14ac:dyDescent="0.2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 x14ac:dyDescent="0.2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 x14ac:dyDescent="0.2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 x14ac:dyDescent="0.2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 x14ac:dyDescent="0.2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 x14ac:dyDescent="0.2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 x14ac:dyDescent="0.2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 x14ac:dyDescent="0.2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 x14ac:dyDescent="0.2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 x14ac:dyDescent="0.2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 x14ac:dyDescent="0.2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 x14ac:dyDescent="0.2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 x14ac:dyDescent="0.2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 x14ac:dyDescent="0.2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 x14ac:dyDescent="0.2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 x14ac:dyDescent="0.2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 x14ac:dyDescent="0.2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 x14ac:dyDescent="0.2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 x14ac:dyDescent="0.2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 x14ac:dyDescent="0.2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 x14ac:dyDescent="0.2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 x14ac:dyDescent="0.2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 x14ac:dyDescent="0.2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 x14ac:dyDescent="0.2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 x14ac:dyDescent="0.2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 x14ac:dyDescent="0.2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 x14ac:dyDescent="0.2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 x14ac:dyDescent="0.2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 x14ac:dyDescent="0.2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 x14ac:dyDescent="0.2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 x14ac:dyDescent="0.2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 x14ac:dyDescent="0.2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 x14ac:dyDescent="0.2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 x14ac:dyDescent="0.2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 x14ac:dyDescent="0.2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 x14ac:dyDescent="0.2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 x14ac:dyDescent="0.2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 x14ac:dyDescent="0.2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 x14ac:dyDescent="0.2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 x14ac:dyDescent="0.2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 x14ac:dyDescent="0.2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 x14ac:dyDescent="0.2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 x14ac:dyDescent="0.2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 x14ac:dyDescent="0.2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 x14ac:dyDescent="0.2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 x14ac:dyDescent="0.2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 x14ac:dyDescent="0.2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 x14ac:dyDescent="0.2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 x14ac:dyDescent="0.2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 x14ac:dyDescent="0.2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 x14ac:dyDescent="0.2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 x14ac:dyDescent="0.2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 x14ac:dyDescent="0.2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 x14ac:dyDescent="0.2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 x14ac:dyDescent="0.2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 x14ac:dyDescent="0.2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 x14ac:dyDescent="0.2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 x14ac:dyDescent="0.2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 x14ac:dyDescent="0.2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 x14ac:dyDescent="0.2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 x14ac:dyDescent="0.2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 x14ac:dyDescent="0.2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 x14ac:dyDescent="0.2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 x14ac:dyDescent="0.2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 x14ac:dyDescent="0.2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 x14ac:dyDescent="0.2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 x14ac:dyDescent="0.2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 x14ac:dyDescent="0.25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 x14ac:dyDescent="0.2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 x14ac:dyDescent="0.2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 x14ac:dyDescent="0.2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 x14ac:dyDescent="0.2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 x14ac:dyDescent="0.2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 x14ac:dyDescent="0.2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 x14ac:dyDescent="0.2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 x14ac:dyDescent="0.2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 x14ac:dyDescent="0.2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 x14ac:dyDescent="0.2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 x14ac:dyDescent="0.2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 x14ac:dyDescent="0.2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 x14ac:dyDescent="0.2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 x14ac:dyDescent="0.2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 x14ac:dyDescent="0.2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 x14ac:dyDescent="0.2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 x14ac:dyDescent="0.2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 x14ac:dyDescent="0.2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 x14ac:dyDescent="0.2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 x14ac:dyDescent="0.2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 x14ac:dyDescent="0.2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 x14ac:dyDescent="0.2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 x14ac:dyDescent="0.2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 x14ac:dyDescent="0.2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 x14ac:dyDescent="0.2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 x14ac:dyDescent="0.2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 x14ac:dyDescent="0.2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 x14ac:dyDescent="0.2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 x14ac:dyDescent="0.2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 x14ac:dyDescent="0.2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 x14ac:dyDescent="0.2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 x14ac:dyDescent="0.2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 x14ac:dyDescent="0.2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 x14ac:dyDescent="0.2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 x14ac:dyDescent="0.2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 x14ac:dyDescent="0.2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 x14ac:dyDescent="0.2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 x14ac:dyDescent="0.2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 x14ac:dyDescent="0.2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 x14ac:dyDescent="0.2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 x14ac:dyDescent="0.2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 x14ac:dyDescent="0.2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 x14ac:dyDescent="0.2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 x14ac:dyDescent="0.2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 x14ac:dyDescent="0.2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 x14ac:dyDescent="0.2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 x14ac:dyDescent="0.2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 x14ac:dyDescent="0.2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 x14ac:dyDescent="0.2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 x14ac:dyDescent="0.2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 x14ac:dyDescent="0.2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 x14ac:dyDescent="0.2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 x14ac:dyDescent="0.2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 x14ac:dyDescent="0.2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 x14ac:dyDescent="0.2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 x14ac:dyDescent="0.2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 x14ac:dyDescent="0.2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 x14ac:dyDescent="0.2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 x14ac:dyDescent="0.2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 x14ac:dyDescent="0.2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 x14ac:dyDescent="0.2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 x14ac:dyDescent="0.2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 x14ac:dyDescent="0.2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 x14ac:dyDescent="0.2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 x14ac:dyDescent="0.2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 x14ac:dyDescent="0.2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 x14ac:dyDescent="0.2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 x14ac:dyDescent="0.2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 x14ac:dyDescent="0.2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 x14ac:dyDescent="0.2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 x14ac:dyDescent="0.2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 x14ac:dyDescent="0.2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 x14ac:dyDescent="0.2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 x14ac:dyDescent="0.2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 x14ac:dyDescent="0.2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 x14ac:dyDescent="0.2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 x14ac:dyDescent="0.2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 x14ac:dyDescent="0.2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 x14ac:dyDescent="0.2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 x14ac:dyDescent="0.2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 x14ac:dyDescent="0.2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 x14ac:dyDescent="0.2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 x14ac:dyDescent="0.2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 x14ac:dyDescent="0.2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 x14ac:dyDescent="0.2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 x14ac:dyDescent="0.2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 x14ac:dyDescent="0.2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 x14ac:dyDescent="0.2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 x14ac:dyDescent="0.2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 x14ac:dyDescent="0.2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 x14ac:dyDescent="0.2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 x14ac:dyDescent="0.2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 x14ac:dyDescent="0.2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 x14ac:dyDescent="0.2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 x14ac:dyDescent="0.2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 x14ac:dyDescent="0.2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 x14ac:dyDescent="0.2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 x14ac:dyDescent="0.2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 x14ac:dyDescent="0.2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 x14ac:dyDescent="0.2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 x14ac:dyDescent="0.2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 x14ac:dyDescent="0.2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 x14ac:dyDescent="0.2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 x14ac:dyDescent="0.2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 x14ac:dyDescent="0.2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 x14ac:dyDescent="0.2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 x14ac:dyDescent="0.2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 x14ac:dyDescent="0.2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 x14ac:dyDescent="0.2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 x14ac:dyDescent="0.2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 x14ac:dyDescent="0.2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 x14ac:dyDescent="0.2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 x14ac:dyDescent="0.2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 x14ac:dyDescent="0.2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 x14ac:dyDescent="0.2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 x14ac:dyDescent="0.2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 x14ac:dyDescent="0.2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 x14ac:dyDescent="0.2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 x14ac:dyDescent="0.2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 x14ac:dyDescent="0.2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 x14ac:dyDescent="0.2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 x14ac:dyDescent="0.2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 x14ac:dyDescent="0.2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 x14ac:dyDescent="0.2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 x14ac:dyDescent="0.2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 x14ac:dyDescent="0.2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 x14ac:dyDescent="0.2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 x14ac:dyDescent="0.2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 x14ac:dyDescent="0.2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 x14ac:dyDescent="0.2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 x14ac:dyDescent="0.2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 x14ac:dyDescent="0.2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 x14ac:dyDescent="0.25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 x14ac:dyDescent="0.2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 x14ac:dyDescent="0.2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 x14ac:dyDescent="0.2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 x14ac:dyDescent="0.2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 x14ac:dyDescent="0.2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 x14ac:dyDescent="0.2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 x14ac:dyDescent="0.2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 x14ac:dyDescent="0.2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 x14ac:dyDescent="0.2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 x14ac:dyDescent="0.2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 x14ac:dyDescent="0.2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 x14ac:dyDescent="0.2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 x14ac:dyDescent="0.2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 x14ac:dyDescent="0.2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 x14ac:dyDescent="0.2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 x14ac:dyDescent="0.2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 x14ac:dyDescent="0.2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 x14ac:dyDescent="0.2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 x14ac:dyDescent="0.2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 x14ac:dyDescent="0.2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 x14ac:dyDescent="0.2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 x14ac:dyDescent="0.2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 x14ac:dyDescent="0.2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 x14ac:dyDescent="0.2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 x14ac:dyDescent="0.2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 x14ac:dyDescent="0.2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 x14ac:dyDescent="0.2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 x14ac:dyDescent="0.2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 x14ac:dyDescent="0.2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 x14ac:dyDescent="0.2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 x14ac:dyDescent="0.2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 x14ac:dyDescent="0.2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 x14ac:dyDescent="0.2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 x14ac:dyDescent="0.2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 x14ac:dyDescent="0.2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 x14ac:dyDescent="0.2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 x14ac:dyDescent="0.2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 x14ac:dyDescent="0.2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 x14ac:dyDescent="0.2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 x14ac:dyDescent="0.2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 x14ac:dyDescent="0.2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 x14ac:dyDescent="0.2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 x14ac:dyDescent="0.2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 x14ac:dyDescent="0.2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 x14ac:dyDescent="0.2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 x14ac:dyDescent="0.2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 x14ac:dyDescent="0.2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 x14ac:dyDescent="0.2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 x14ac:dyDescent="0.2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 x14ac:dyDescent="0.2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 x14ac:dyDescent="0.2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 x14ac:dyDescent="0.2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 x14ac:dyDescent="0.2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 x14ac:dyDescent="0.2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 x14ac:dyDescent="0.2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 x14ac:dyDescent="0.2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 x14ac:dyDescent="0.2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 x14ac:dyDescent="0.2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 x14ac:dyDescent="0.2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 x14ac:dyDescent="0.2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 x14ac:dyDescent="0.2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 x14ac:dyDescent="0.2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 x14ac:dyDescent="0.2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 x14ac:dyDescent="0.2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 x14ac:dyDescent="0.2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 x14ac:dyDescent="0.2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 x14ac:dyDescent="0.2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 x14ac:dyDescent="0.2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 x14ac:dyDescent="0.2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 x14ac:dyDescent="0.2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 x14ac:dyDescent="0.2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 x14ac:dyDescent="0.2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 x14ac:dyDescent="0.2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 x14ac:dyDescent="0.2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 x14ac:dyDescent="0.2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 x14ac:dyDescent="0.2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 x14ac:dyDescent="0.2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 x14ac:dyDescent="0.2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 x14ac:dyDescent="0.2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 x14ac:dyDescent="0.2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 x14ac:dyDescent="0.2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 x14ac:dyDescent="0.2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 x14ac:dyDescent="0.2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 x14ac:dyDescent="0.2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 x14ac:dyDescent="0.2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 x14ac:dyDescent="0.2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 x14ac:dyDescent="0.2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 x14ac:dyDescent="0.2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 x14ac:dyDescent="0.2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 x14ac:dyDescent="0.2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 x14ac:dyDescent="0.2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 x14ac:dyDescent="0.2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 x14ac:dyDescent="0.2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 x14ac:dyDescent="0.2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 x14ac:dyDescent="0.2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 x14ac:dyDescent="0.2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 x14ac:dyDescent="0.2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 x14ac:dyDescent="0.2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 x14ac:dyDescent="0.3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 x14ac:dyDescent="0.2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 x14ac:dyDescent="0.2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 x14ac:dyDescent="0.2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 x14ac:dyDescent="0.2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 x14ac:dyDescent="0.2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 x14ac:dyDescent="0.2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 x14ac:dyDescent="0.2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 x14ac:dyDescent="0.2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 x14ac:dyDescent="0.2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 x14ac:dyDescent="0.2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 x14ac:dyDescent="0.2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 x14ac:dyDescent="0.2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 x14ac:dyDescent="0.2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 x14ac:dyDescent="0.2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 x14ac:dyDescent="0.2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 x14ac:dyDescent="0.2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 x14ac:dyDescent="0.2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 x14ac:dyDescent="0.2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 x14ac:dyDescent="0.2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 x14ac:dyDescent="0.2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 x14ac:dyDescent="0.2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 x14ac:dyDescent="0.2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 x14ac:dyDescent="0.2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 x14ac:dyDescent="0.2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 x14ac:dyDescent="0.2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 x14ac:dyDescent="0.2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 x14ac:dyDescent="0.2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 x14ac:dyDescent="0.2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 x14ac:dyDescent="0.2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 x14ac:dyDescent="0.2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 x14ac:dyDescent="0.2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 x14ac:dyDescent="0.2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 x14ac:dyDescent="0.2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 x14ac:dyDescent="0.2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 x14ac:dyDescent="0.2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 x14ac:dyDescent="0.2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 x14ac:dyDescent="0.2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 x14ac:dyDescent="0.2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 x14ac:dyDescent="0.2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 x14ac:dyDescent="0.2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 x14ac:dyDescent="0.2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 x14ac:dyDescent="0.2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 x14ac:dyDescent="0.2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 x14ac:dyDescent="0.2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 x14ac:dyDescent="0.2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 x14ac:dyDescent="0.2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 x14ac:dyDescent="0.2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 x14ac:dyDescent="0.2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 x14ac:dyDescent="0.2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 x14ac:dyDescent="0.2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 x14ac:dyDescent="0.2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 x14ac:dyDescent="0.2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 x14ac:dyDescent="0.2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 x14ac:dyDescent="0.2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 x14ac:dyDescent="0.2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 x14ac:dyDescent="0.2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 x14ac:dyDescent="0.2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 x14ac:dyDescent="0.2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 x14ac:dyDescent="0.2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 x14ac:dyDescent="0.2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 x14ac:dyDescent="0.2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 x14ac:dyDescent="0.2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 x14ac:dyDescent="0.2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 x14ac:dyDescent="0.2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 x14ac:dyDescent="0.2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 x14ac:dyDescent="0.2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 x14ac:dyDescent="0.2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 x14ac:dyDescent="0.2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 x14ac:dyDescent="0.2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 x14ac:dyDescent="0.2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 x14ac:dyDescent="0.2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 x14ac:dyDescent="0.2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 x14ac:dyDescent="0.2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 x14ac:dyDescent="0.2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 x14ac:dyDescent="0.2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 x14ac:dyDescent="0.2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 x14ac:dyDescent="0.2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 x14ac:dyDescent="0.2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 x14ac:dyDescent="0.2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 x14ac:dyDescent="0.2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 x14ac:dyDescent="0.2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 x14ac:dyDescent="0.2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 x14ac:dyDescent="0.2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 x14ac:dyDescent="0.2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 x14ac:dyDescent="0.2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 x14ac:dyDescent="0.2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 x14ac:dyDescent="0.2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 x14ac:dyDescent="0.2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 x14ac:dyDescent="0.2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 x14ac:dyDescent="0.2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 x14ac:dyDescent="0.2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 x14ac:dyDescent="0.2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 x14ac:dyDescent="0.2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 x14ac:dyDescent="0.2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 x14ac:dyDescent="0.2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 x14ac:dyDescent="0.2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 x14ac:dyDescent="0.2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 x14ac:dyDescent="0.2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 x14ac:dyDescent="0.2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 x14ac:dyDescent="0.2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 x14ac:dyDescent="0.2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 x14ac:dyDescent="0.2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 x14ac:dyDescent="0.2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 x14ac:dyDescent="0.2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 x14ac:dyDescent="0.2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 x14ac:dyDescent="0.2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 x14ac:dyDescent="0.2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 x14ac:dyDescent="0.2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 x14ac:dyDescent="0.2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 x14ac:dyDescent="0.2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 x14ac:dyDescent="0.2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 x14ac:dyDescent="0.2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 x14ac:dyDescent="0.2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 x14ac:dyDescent="0.2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 x14ac:dyDescent="0.2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 x14ac:dyDescent="0.2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 x14ac:dyDescent="0.2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 x14ac:dyDescent="0.2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 x14ac:dyDescent="0.2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 x14ac:dyDescent="0.2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 x14ac:dyDescent="0.2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 x14ac:dyDescent="0.2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 x14ac:dyDescent="0.2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 x14ac:dyDescent="0.2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 x14ac:dyDescent="0.2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 x14ac:dyDescent="0.2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 x14ac:dyDescent="0.2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 x14ac:dyDescent="0.2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 x14ac:dyDescent="0.2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 x14ac:dyDescent="0.2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 x14ac:dyDescent="0.2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 x14ac:dyDescent="0.2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 x14ac:dyDescent="0.2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 x14ac:dyDescent="0.2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 x14ac:dyDescent="0.2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 x14ac:dyDescent="0.2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 x14ac:dyDescent="0.2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 x14ac:dyDescent="0.2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 x14ac:dyDescent="0.2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 x14ac:dyDescent="0.2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 x14ac:dyDescent="0.2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 x14ac:dyDescent="0.2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 x14ac:dyDescent="0.2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 x14ac:dyDescent="0.2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 x14ac:dyDescent="0.2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 x14ac:dyDescent="0.2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 x14ac:dyDescent="0.2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 x14ac:dyDescent="0.2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 x14ac:dyDescent="0.2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 x14ac:dyDescent="0.2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 x14ac:dyDescent="0.2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 x14ac:dyDescent="0.2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 x14ac:dyDescent="0.2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 x14ac:dyDescent="0.2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 x14ac:dyDescent="0.2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 x14ac:dyDescent="0.2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 x14ac:dyDescent="0.2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 x14ac:dyDescent="0.2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 x14ac:dyDescent="0.2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 x14ac:dyDescent="0.2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 x14ac:dyDescent="0.2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 x14ac:dyDescent="0.2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 x14ac:dyDescent="0.2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 x14ac:dyDescent="0.2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 x14ac:dyDescent="0.2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 x14ac:dyDescent="0.2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 x14ac:dyDescent="0.2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 x14ac:dyDescent="0.2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 x14ac:dyDescent="0.2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 x14ac:dyDescent="0.2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 x14ac:dyDescent="0.2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 x14ac:dyDescent="0.2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 x14ac:dyDescent="0.2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 x14ac:dyDescent="0.2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 x14ac:dyDescent="0.2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 x14ac:dyDescent="0.2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 x14ac:dyDescent="0.2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 x14ac:dyDescent="0.2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 x14ac:dyDescent="0.2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 x14ac:dyDescent="0.2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 x14ac:dyDescent="0.2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 x14ac:dyDescent="0.2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 x14ac:dyDescent="0.2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 x14ac:dyDescent="0.2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 x14ac:dyDescent="0.2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 x14ac:dyDescent="0.2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 x14ac:dyDescent="0.2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 x14ac:dyDescent="0.2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 x14ac:dyDescent="0.2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 x14ac:dyDescent="0.2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 x14ac:dyDescent="0.2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 x14ac:dyDescent="0.2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 x14ac:dyDescent="0.2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 x14ac:dyDescent="0.2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 x14ac:dyDescent="0.2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 x14ac:dyDescent="0.2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 x14ac:dyDescent="0.2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 x14ac:dyDescent="0.2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 x14ac:dyDescent="0.2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 x14ac:dyDescent="0.2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 x14ac:dyDescent="0.2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 x14ac:dyDescent="0.2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 x14ac:dyDescent="0.2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 x14ac:dyDescent="0.2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 x14ac:dyDescent="0.2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 x14ac:dyDescent="0.2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 x14ac:dyDescent="0.2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 x14ac:dyDescent="0.2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 x14ac:dyDescent="0.2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 x14ac:dyDescent="0.2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 x14ac:dyDescent="0.2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 x14ac:dyDescent="0.2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 x14ac:dyDescent="0.2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 x14ac:dyDescent="0.2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 x14ac:dyDescent="0.2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 x14ac:dyDescent="0.2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 x14ac:dyDescent="0.2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 x14ac:dyDescent="0.2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 x14ac:dyDescent="0.2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 x14ac:dyDescent="0.2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 x14ac:dyDescent="0.2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 x14ac:dyDescent="0.2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 x14ac:dyDescent="0.2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 x14ac:dyDescent="0.2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 x14ac:dyDescent="0.25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 x14ac:dyDescent="0.2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 x14ac:dyDescent="0.2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 x14ac:dyDescent="0.2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 x14ac:dyDescent="0.2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 x14ac:dyDescent="0.2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 x14ac:dyDescent="0.2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 x14ac:dyDescent="0.2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 x14ac:dyDescent="0.2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 x14ac:dyDescent="0.2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 x14ac:dyDescent="0.2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 x14ac:dyDescent="0.2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 x14ac:dyDescent="0.2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 x14ac:dyDescent="0.2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 x14ac:dyDescent="0.2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 x14ac:dyDescent="0.2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 x14ac:dyDescent="0.2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 x14ac:dyDescent="0.2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 x14ac:dyDescent="0.2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 x14ac:dyDescent="0.2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 x14ac:dyDescent="0.2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 x14ac:dyDescent="0.2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 x14ac:dyDescent="0.2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 x14ac:dyDescent="0.2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 x14ac:dyDescent="0.2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 x14ac:dyDescent="0.2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 x14ac:dyDescent="0.2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 x14ac:dyDescent="0.2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 x14ac:dyDescent="0.2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 x14ac:dyDescent="0.2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 x14ac:dyDescent="0.2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 x14ac:dyDescent="0.2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 x14ac:dyDescent="0.2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 x14ac:dyDescent="0.2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 x14ac:dyDescent="0.2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 x14ac:dyDescent="0.2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 x14ac:dyDescent="0.2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 x14ac:dyDescent="0.2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 x14ac:dyDescent="0.2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 x14ac:dyDescent="0.2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 x14ac:dyDescent="0.2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 x14ac:dyDescent="0.2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 x14ac:dyDescent="0.2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 x14ac:dyDescent="0.2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 x14ac:dyDescent="0.2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 x14ac:dyDescent="0.2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 x14ac:dyDescent="0.2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 x14ac:dyDescent="0.2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 x14ac:dyDescent="0.2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 x14ac:dyDescent="0.2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 x14ac:dyDescent="0.2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 x14ac:dyDescent="0.2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 x14ac:dyDescent="0.2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 x14ac:dyDescent="0.2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 x14ac:dyDescent="0.2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 x14ac:dyDescent="0.2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 x14ac:dyDescent="0.2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 x14ac:dyDescent="0.2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 x14ac:dyDescent="0.2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 x14ac:dyDescent="0.2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 x14ac:dyDescent="0.2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 x14ac:dyDescent="0.2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 x14ac:dyDescent="0.2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 x14ac:dyDescent="0.2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 x14ac:dyDescent="0.2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 x14ac:dyDescent="0.2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 x14ac:dyDescent="0.2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 x14ac:dyDescent="0.2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 x14ac:dyDescent="0.2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 x14ac:dyDescent="0.2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 x14ac:dyDescent="0.2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 x14ac:dyDescent="0.2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 x14ac:dyDescent="0.2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 x14ac:dyDescent="0.2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 x14ac:dyDescent="0.2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 x14ac:dyDescent="0.2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 x14ac:dyDescent="0.2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 x14ac:dyDescent="0.2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 x14ac:dyDescent="0.2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 x14ac:dyDescent="0.2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 x14ac:dyDescent="0.2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 x14ac:dyDescent="0.2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 x14ac:dyDescent="0.2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 x14ac:dyDescent="0.2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 x14ac:dyDescent="0.2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 x14ac:dyDescent="0.2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 x14ac:dyDescent="0.2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 x14ac:dyDescent="0.2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 x14ac:dyDescent="0.2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 x14ac:dyDescent="0.2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 x14ac:dyDescent="0.2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 x14ac:dyDescent="0.2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 x14ac:dyDescent="0.2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 x14ac:dyDescent="0.2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 x14ac:dyDescent="0.2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 x14ac:dyDescent="0.2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 x14ac:dyDescent="0.2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 x14ac:dyDescent="0.2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 x14ac:dyDescent="0.2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 x14ac:dyDescent="0.2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 x14ac:dyDescent="0.2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 x14ac:dyDescent="0.2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 x14ac:dyDescent="0.2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 x14ac:dyDescent="0.2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 x14ac:dyDescent="0.2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 x14ac:dyDescent="0.2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 x14ac:dyDescent="0.2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 x14ac:dyDescent="0.2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 x14ac:dyDescent="0.2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 x14ac:dyDescent="0.2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 x14ac:dyDescent="0.2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 x14ac:dyDescent="0.2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 x14ac:dyDescent="0.2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 x14ac:dyDescent="0.2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 x14ac:dyDescent="0.2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 x14ac:dyDescent="0.2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 x14ac:dyDescent="0.2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 x14ac:dyDescent="0.2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 x14ac:dyDescent="0.2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 x14ac:dyDescent="0.2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 x14ac:dyDescent="0.2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 x14ac:dyDescent="0.2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 x14ac:dyDescent="0.2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 x14ac:dyDescent="0.2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 x14ac:dyDescent="0.2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 x14ac:dyDescent="0.2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 x14ac:dyDescent="0.2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 x14ac:dyDescent="0.2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 x14ac:dyDescent="0.2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 x14ac:dyDescent="0.2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 x14ac:dyDescent="0.2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 x14ac:dyDescent="0.2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 x14ac:dyDescent="0.2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 x14ac:dyDescent="0.2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 x14ac:dyDescent="0.2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 x14ac:dyDescent="0.2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 x14ac:dyDescent="0.2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 x14ac:dyDescent="0.2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 x14ac:dyDescent="0.2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 x14ac:dyDescent="0.2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 x14ac:dyDescent="0.2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 x14ac:dyDescent="0.2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 x14ac:dyDescent="0.2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 x14ac:dyDescent="0.2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 x14ac:dyDescent="0.2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 x14ac:dyDescent="0.2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 x14ac:dyDescent="0.2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 x14ac:dyDescent="0.2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 x14ac:dyDescent="0.2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 x14ac:dyDescent="0.2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 x14ac:dyDescent="0.2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 x14ac:dyDescent="0.2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 x14ac:dyDescent="0.2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 x14ac:dyDescent="0.2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 x14ac:dyDescent="0.2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 x14ac:dyDescent="0.2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 x14ac:dyDescent="0.2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 x14ac:dyDescent="0.2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 x14ac:dyDescent="0.2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 x14ac:dyDescent="0.2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 x14ac:dyDescent="0.2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 x14ac:dyDescent="0.2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 x14ac:dyDescent="0.2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 x14ac:dyDescent="0.2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 x14ac:dyDescent="0.2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 x14ac:dyDescent="0.2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 x14ac:dyDescent="0.2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 x14ac:dyDescent="0.2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 x14ac:dyDescent="0.2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 x14ac:dyDescent="0.2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 x14ac:dyDescent="0.2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 x14ac:dyDescent="0.2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 x14ac:dyDescent="0.2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 x14ac:dyDescent="0.2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 x14ac:dyDescent="0.2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 x14ac:dyDescent="0.2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 x14ac:dyDescent="0.2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 x14ac:dyDescent="0.2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 x14ac:dyDescent="0.2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 x14ac:dyDescent="0.2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 x14ac:dyDescent="0.2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 x14ac:dyDescent="0.2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 x14ac:dyDescent="0.2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 x14ac:dyDescent="0.2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 x14ac:dyDescent="0.2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 x14ac:dyDescent="0.2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 x14ac:dyDescent="0.2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 x14ac:dyDescent="0.2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 x14ac:dyDescent="0.2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 x14ac:dyDescent="0.2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 x14ac:dyDescent="0.2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 x14ac:dyDescent="0.2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 x14ac:dyDescent="0.2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 x14ac:dyDescent="0.2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 x14ac:dyDescent="0.2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 x14ac:dyDescent="0.2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 x14ac:dyDescent="0.2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 x14ac:dyDescent="0.2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 x14ac:dyDescent="0.2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 x14ac:dyDescent="0.2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 x14ac:dyDescent="0.2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 x14ac:dyDescent="0.2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 x14ac:dyDescent="0.2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 x14ac:dyDescent="0.2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 x14ac:dyDescent="0.2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 x14ac:dyDescent="0.2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 x14ac:dyDescent="0.2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 x14ac:dyDescent="0.2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 x14ac:dyDescent="0.2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 x14ac:dyDescent="0.2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 x14ac:dyDescent="0.2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 x14ac:dyDescent="0.2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 x14ac:dyDescent="0.2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 x14ac:dyDescent="0.2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 x14ac:dyDescent="0.2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 x14ac:dyDescent="0.2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 x14ac:dyDescent="0.2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 x14ac:dyDescent="0.2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 x14ac:dyDescent="0.2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 x14ac:dyDescent="0.2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 x14ac:dyDescent="0.2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 x14ac:dyDescent="0.2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 x14ac:dyDescent="0.2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 x14ac:dyDescent="0.2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 x14ac:dyDescent="0.2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 x14ac:dyDescent="0.2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 x14ac:dyDescent="0.2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 x14ac:dyDescent="0.2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 x14ac:dyDescent="0.2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 x14ac:dyDescent="0.2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 x14ac:dyDescent="0.2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 x14ac:dyDescent="0.2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 x14ac:dyDescent="0.2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 x14ac:dyDescent="0.2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 x14ac:dyDescent="0.2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 x14ac:dyDescent="0.2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 x14ac:dyDescent="0.2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 x14ac:dyDescent="0.2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 x14ac:dyDescent="0.2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 x14ac:dyDescent="0.2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 x14ac:dyDescent="0.2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 x14ac:dyDescent="0.2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 x14ac:dyDescent="0.2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 x14ac:dyDescent="0.2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 x14ac:dyDescent="0.2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 x14ac:dyDescent="0.2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 x14ac:dyDescent="0.2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 x14ac:dyDescent="0.2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 x14ac:dyDescent="0.2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 x14ac:dyDescent="0.2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 x14ac:dyDescent="0.2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 x14ac:dyDescent="0.2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 x14ac:dyDescent="0.2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 x14ac:dyDescent="0.2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 x14ac:dyDescent="0.2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 x14ac:dyDescent="0.2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 x14ac:dyDescent="0.2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 x14ac:dyDescent="0.2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 x14ac:dyDescent="0.2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 x14ac:dyDescent="0.2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 x14ac:dyDescent="0.2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 x14ac:dyDescent="0.2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 x14ac:dyDescent="0.2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 x14ac:dyDescent="0.2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 x14ac:dyDescent="0.2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 x14ac:dyDescent="0.2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 x14ac:dyDescent="0.2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 x14ac:dyDescent="0.2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 x14ac:dyDescent="0.2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 x14ac:dyDescent="0.2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 x14ac:dyDescent="0.2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 x14ac:dyDescent="0.2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 x14ac:dyDescent="0.2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 x14ac:dyDescent="0.2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 x14ac:dyDescent="0.2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 x14ac:dyDescent="0.2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 x14ac:dyDescent="0.2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 x14ac:dyDescent="0.2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 x14ac:dyDescent="0.2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 x14ac:dyDescent="0.2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 x14ac:dyDescent="0.2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 x14ac:dyDescent="0.2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 x14ac:dyDescent="0.2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 x14ac:dyDescent="0.2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 x14ac:dyDescent="0.2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 x14ac:dyDescent="0.2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 x14ac:dyDescent="0.2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 x14ac:dyDescent="0.2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 x14ac:dyDescent="0.2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 x14ac:dyDescent="0.2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 x14ac:dyDescent="0.2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 x14ac:dyDescent="0.2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 x14ac:dyDescent="0.2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 x14ac:dyDescent="0.2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 x14ac:dyDescent="0.2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 x14ac:dyDescent="0.2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 x14ac:dyDescent="0.2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 x14ac:dyDescent="0.2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 x14ac:dyDescent="0.2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 x14ac:dyDescent="0.2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 x14ac:dyDescent="0.2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 x14ac:dyDescent="0.2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 x14ac:dyDescent="0.2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 x14ac:dyDescent="0.2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 x14ac:dyDescent="0.2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 x14ac:dyDescent="0.2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 x14ac:dyDescent="0.2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 x14ac:dyDescent="0.2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 x14ac:dyDescent="0.2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 x14ac:dyDescent="0.2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 x14ac:dyDescent="0.2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 x14ac:dyDescent="0.2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 x14ac:dyDescent="0.2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 x14ac:dyDescent="0.2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 x14ac:dyDescent="0.2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 x14ac:dyDescent="0.2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 x14ac:dyDescent="0.2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 x14ac:dyDescent="0.2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 x14ac:dyDescent="0.2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 x14ac:dyDescent="0.2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 x14ac:dyDescent="0.2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 x14ac:dyDescent="0.2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 x14ac:dyDescent="0.2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 x14ac:dyDescent="0.2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 x14ac:dyDescent="0.2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 x14ac:dyDescent="0.2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 x14ac:dyDescent="0.2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 x14ac:dyDescent="0.2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 x14ac:dyDescent="0.2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 x14ac:dyDescent="0.2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 x14ac:dyDescent="0.2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 x14ac:dyDescent="0.2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 x14ac:dyDescent="0.2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 x14ac:dyDescent="0.2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 x14ac:dyDescent="0.2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 x14ac:dyDescent="0.2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 x14ac:dyDescent="0.2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 x14ac:dyDescent="0.2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 x14ac:dyDescent="0.2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 x14ac:dyDescent="0.2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 x14ac:dyDescent="0.2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 x14ac:dyDescent="0.2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 x14ac:dyDescent="0.2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 x14ac:dyDescent="0.2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 x14ac:dyDescent="0.2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 x14ac:dyDescent="0.2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 x14ac:dyDescent="0.2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 x14ac:dyDescent="0.2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 x14ac:dyDescent="0.2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 x14ac:dyDescent="0.2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 x14ac:dyDescent="0.2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 x14ac:dyDescent="0.25">
      <c r="A999" s="7"/>
      <c r="B999" s="6"/>
      <c r="C999" s="7"/>
      <c r="D999" s="7"/>
      <c r="E999" s="9"/>
      <c r="F999" s="30"/>
      <c r="G999" s="29"/>
      <c r="H999" s="31"/>
    </row>
    <row r="1000" spans="1:8" ht="15.75" x14ac:dyDescent="0.25">
      <c r="A1000" s="7"/>
      <c r="B1000" s="6"/>
      <c r="C1000" s="7"/>
      <c r="D1000" s="7"/>
      <c r="E1000" s="9"/>
      <c r="F1000" s="30"/>
      <c r="G1000" s="29"/>
      <c r="H1000" s="31"/>
    </row>
    <row r="1001" spans="1:8" ht="15.75" x14ac:dyDescent="0.2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 x14ac:dyDescent="0.25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 x14ac:dyDescent="0.25">
      <c r="A1003" s="22"/>
      <c r="B1003" s="23"/>
      <c r="C1003" s="24"/>
      <c r="D1003" s="25"/>
      <c r="E1003" s="26"/>
    </row>
    <row r="1004" spans="1:8" ht="15" customHeight="1" x14ac:dyDescent="0.25">
      <c r="A1004" s="22"/>
      <c r="B1004" s="23"/>
      <c r="C1004" s="24"/>
      <c r="D1004" s="25"/>
      <c r="E1004" s="26"/>
    </row>
    <row r="1005" spans="1:8" ht="15" customHeight="1" x14ac:dyDescent="0.25">
      <c r="A1005" s="22"/>
      <c r="B1005" s="23"/>
      <c r="C1005" s="24"/>
      <c r="D1005" s="25"/>
      <c r="E1005" s="26"/>
    </row>
    <row r="1006" spans="1:8" ht="15" customHeight="1" x14ac:dyDescent="0.25">
      <c r="A1006" s="22"/>
      <c r="B1006" s="23"/>
      <c r="C1006" s="24"/>
      <c r="D1006" s="25"/>
      <c r="E1006" s="26"/>
    </row>
    <row r="1007" spans="1:8" ht="15" customHeight="1" x14ac:dyDescent="0.25">
      <c r="E1007" s="12"/>
    </row>
    <row r="1008" spans="1:8" ht="15" customHeight="1" x14ac:dyDescent="0.25">
      <c r="E1008" s="12"/>
    </row>
    <row r="1009" spans="1:5" ht="15" customHeight="1" x14ac:dyDescent="0.25">
      <c r="E1009" s="12"/>
    </row>
    <row r="1010" spans="1:5" ht="15" customHeight="1" x14ac:dyDescent="0.25">
      <c r="E1010" s="12"/>
    </row>
    <row r="1011" spans="1:5" ht="15" customHeight="1" x14ac:dyDescent="0.25">
      <c r="A1011" t="s">
        <v>138</v>
      </c>
      <c r="D1011" s="13" t="s">
        <v>139</v>
      </c>
      <c r="E1011" s="12" t="s">
        <v>140</v>
      </c>
    </row>
    <row r="1012" spans="1:5" ht="15" customHeight="1" x14ac:dyDescent="0.25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 x14ac:dyDescent="0.25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 x14ac:dyDescent="0.25">
      <c r="A1014" s="18" t="s">
        <v>147</v>
      </c>
      <c r="D1014" s="19" t="s">
        <v>148</v>
      </c>
      <c r="E1014" s="20" t="s">
        <v>149</v>
      </c>
    </row>
    <row r="1015" spans="1:5" ht="15" customHeight="1" x14ac:dyDescent="0.25">
      <c r="E1015" s="12"/>
    </row>
    <row r="1016" spans="1:5" ht="15" customHeight="1" x14ac:dyDescent="0.25">
      <c r="E1016" s="12"/>
    </row>
    <row r="1017" spans="1:5" ht="15" customHeight="1" x14ac:dyDescent="0.25">
      <c r="E1017" s="12"/>
    </row>
    <row r="1018" spans="1:5" ht="15" customHeight="1" x14ac:dyDescent="0.25">
      <c r="E1018" s="12"/>
    </row>
    <row r="1019" spans="1:5" ht="15" customHeight="1" x14ac:dyDescent="0.25">
      <c r="E1019" s="12"/>
    </row>
    <row r="1020" spans="1:5" ht="15" customHeight="1" x14ac:dyDescent="0.25">
      <c r="E1020" s="12"/>
    </row>
    <row r="1021" spans="1:5" ht="15" customHeight="1" x14ac:dyDescent="0.25">
      <c r="E1021" s="12"/>
    </row>
    <row r="1022" spans="1:5" ht="15" customHeight="1" x14ac:dyDescent="0.25">
      <c r="E1022" s="12"/>
    </row>
    <row r="1023" spans="1:5" ht="15" customHeight="1" x14ac:dyDescent="0.25">
      <c r="E1023" s="12"/>
    </row>
    <row r="1024" spans="1:5" ht="15" customHeight="1" x14ac:dyDescent="0.25">
      <c r="E1024" s="12"/>
    </row>
    <row r="1025" spans="5:5" ht="15" customHeight="1" x14ac:dyDescent="0.25">
      <c r="E1025" s="12"/>
    </row>
    <row r="1026" spans="5:5" ht="15" customHeight="1" x14ac:dyDescent="0.25">
      <c r="E1026" s="12"/>
    </row>
    <row r="1027" spans="5:5" ht="15" customHeight="1" x14ac:dyDescent="0.25">
      <c r="E1027" s="12"/>
    </row>
    <row r="1028" spans="5:5" ht="15" customHeight="1" x14ac:dyDescent="0.25">
      <c r="E1028" s="12"/>
    </row>
    <row r="1029" spans="5:5" ht="15" customHeight="1" x14ac:dyDescent="0.25">
      <c r="E1029" s="12"/>
    </row>
    <row r="1030" spans="5:5" ht="15" customHeight="1" x14ac:dyDescent="0.25">
      <c r="E1030" s="12"/>
    </row>
    <row r="1031" spans="5:5" ht="15" customHeight="1" x14ac:dyDescent="0.25">
      <c r="E1031" s="12"/>
    </row>
    <row r="1032" spans="5:5" ht="15" customHeight="1" x14ac:dyDescent="0.25">
      <c r="E1032" s="12"/>
    </row>
    <row r="1033" spans="5:5" ht="15" customHeight="1" x14ac:dyDescent="0.25">
      <c r="E1033" s="12"/>
    </row>
    <row r="1034" spans="5:5" ht="15" customHeight="1" x14ac:dyDescent="0.25">
      <c r="E1034" s="12"/>
    </row>
    <row r="1035" spans="5:5" ht="15" customHeight="1" x14ac:dyDescent="0.25">
      <c r="E1035" s="12"/>
    </row>
    <row r="1036" spans="5:5" ht="15" customHeight="1" x14ac:dyDescent="0.25">
      <c r="E1036" s="12"/>
    </row>
    <row r="1037" spans="5:5" ht="15" customHeight="1" x14ac:dyDescent="0.25">
      <c r="E1037" s="12"/>
    </row>
    <row r="1038" spans="5:5" ht="15" customHeight="1" x14ac:dyDescent="0.25">
      <c r="E1038" s="12"/>
    </row>
    <row r="1039" spans="5:5" ht="15" customHeight="1" x14ac:dyDescent="0.25">
      <c r="E1039" s="12"/>
    </row>
    <row r="1040" spans="5:5" ht="15" customHeight="1" x14ac:dyDescent="0.25">
      <c r="E1040" s="12"/>
    </row>
    <row r="1041" spans="5:5" ht="15" customHeight="1" x14ac:dyDescent="0.25">
      <c r="E1041" s="12"/>
    </row>
    <row r="1042" spans="5:5" ht="15" customHeight="1" x14ac:dyDescent="0.25">
      <c r="E1042" s="12"/>
    </row>
    <row r="1043" spans="5:5" ht="15" customHeight="1" x14ac:dyDescent="0.25">
      <c r="E1043" s="12"/>
    </row>
    <row r="1044" spans="5:5" ht="15" customHeight="1" x14ac:dyDescent="0.25">
      <c r="E1044" s="12"/>
    </row>
    <row r="1045" spans="5:5" ht="15" customHeight="1" x14ac:dyDescent="0.25">
      <c r="E1045" s="12"/>
    </row>
    <row r="1046" spans="5:5" ht="15" customHeight="1" x14ac:dyDescent="0.25">
      <c r="E1046" s="12"/>
    </row>
    <row r="1047" spans="5:5" ht="15" customHeight="1" x14ac:dyDescent="0.25">
      <c r="E1047" s="12"/>
    </row>
    <row r="1048" spans="5:5" ht="15" customHeight="1" x14ac:dyDescent="0.25">
      <c r="E1048" s="12"/>
    </row>
    <row r="1049" spans="5:5" ht="15" customHeight="1" x14ac:dyDescent="0.25">
      <c r="E1049" s="12"/>
    </row>
    <row r="1050" spans="5:5" ht="15" customHeight="1" x14ac:dyDescent="0.25">
      <c r="E1050" s="12"/>
    </row>
    <row r="1051" spans="5:5" ht="15" customHeight="1" x14ac:dyDescent="0.25">
      <c r="E1051" s="12"/>
    </row>
    <row r="1052" spans="5:5" ht="15" customHeight="1" x14ac:dyDescent="0.25">
      <c r="E1052" s="12"/>
    </row>
    <row r="1053" spans="5:5" ht="15" customHeight="1" x14ac:dyDescent="0.25">
      <c r="E1053" s="12"/>
    </row>
    <row r="1054" spans="5:5" ht="15" customHeight="1" x14ac:dyDescent="0.25">
      <c r="E1054" s="12"/>
    </row>
    <row r="1055" spans="5:5" ht="15" customHeight="1" x14ac:dyDescent="0.25">
      <c r="E1055" s="12"/>
    </row>
    <row r="1056" spans="5:5" ht="15" customHeight="1" x14ac:dyDescent="0.25">
      <c r="E1056" s="12"/>
    </row>
    <row r="1057" spans="5:5" ht="15" customHeight="1" x14ac:dyDescent="0.25">
      <c r="E1057" s="12"/>
    </row>
    <row r="1058" spans="5:5" ht="15" customHeight="1" x14ac:dyDescent="0.25">
      <c r="E1058" s="12"/>
    </row>
    <row r="1059" spans="5:5" ht="15" customHeight="1" x14ac:dyDescent="0.25">
      <c r="E1059" s="12"/>
    </row>
    <row r="1060" spans="5:5" ht="15" customHeight="1" x14ac:dyDescent="0.25">
      <c r="E1060" s="12"/>
    </row>
    <row r="1061" spans="5:5" ht="15" customHeight="1" x14ac:dyDescent="0.25">
      <c r="E1061" s="12"/>
    </row>
    <row r="1062" spans="5:5" ht="15" customHeight="1" x14ac:dyDescent="0.25">
      <c r="E1062" s="12"/>
    </row>
    <row r="1063" spans="5:5" ht="15" customHeight="1" x14ac:dyDescent="0.25">
      <c r="E1063" s="12"/>
    </row>
    <row r="1064" spans="5:5" ht="15" customHeight="1" x14ac:dyDescent="0.25">
      <c r="E1064" s="12"/>
    </row>
    <row r="1065" spans="5:5" ht="15" customHeight="1" x14ac:dyDescent="0.25">
      <c r="E1065" s="12"/>
    </row>
    <row r="1066" spans="5:5" ht="15" customHeight="1" x14ac:dyDescent="0.25">
      <c r="E1066" s="12"/>
    </row>
    <row r="1067" spans="5:5" ht="15" customHeight="1" x14ac:dyDescent="0.25">
      <c r="E1067" s="12"/>
    </row>
    <row r="1068" spans="5:5" ht="15" customHeight="1" x14ac:dyDescent="0.25">
      <c r="E1068" s="12"/>
    </row>
    <row r="1069" spans="5:5" ht="15" customHeight="1" x14ac:dyDescent="0.25">
      <c r="E1069" s="12"/>
    </row>
    <row r="1070" spans="5:5" ht="15" customHeight="1" x14ac:dyDescent="0.25">
      <c r="E1070" s="12"/>
    </row>
    <row r="1071" spans="5:5" ht="15" customHeight="1" x14ac:dyDescent="0.25">
      <c r="E1071" s="12"/>
    </row>
    <row r="1072" spans="5:5" ht="15" customHeight="1" x14ac:dyDescent="0.25">
      <c r="E1072" s="12"/>
    </row>
    <row r="1073" spans="5:5" ht="15" customHeight="1" x14ac:dyDescent="0.25">
      <c r="E1073" s="12"/>
    </row>
    <row r="1074" spans="5:5" ht="15" customHeight="1" x14ac:dyDescent="0.25">
      <c r="E1074" s="12"/>
    </row>
    <row r="1075" spans="5:5" ht="15" customHeight="1" x14ac:dyDescent="0.25">
      <c r="E1075" s="12"/>
    </row>
    <row r="1076" spans="5:5" ht="15" customHeight="1" x14ac:dyDescent="0.25">
      <c r="E1076" s="12"/>
    </row>
    <row r="1077" spans="5:5" ht="15" customHeight="1" x14ac:dyDescent="0.25">
      <c r="E1077" s="12"/>
    </row>
    <row r="1078" spans="5:5" ht="15" customHeight="1" x14ac:dyDescent="0.25">
      <c r="E1078" s="12"/>
    </row>
    <row r="1079" spans="5:5" ht="15" customHeight="1" x14ac:dyDescent="0.25">
      <c r="E1079" s="12"/>
    </row>
    <row r="1080" spans="5:5" ht="15" customHeight="1" x14ac:dyDescent="0.25">
      <c r="E1080" s="12"/>
    </row>
    <row r="1081" spans="5:5" ht="15" customHeight="1" x14ac:dyDescent="0.25">
      <c r="E1081" s="12"/>
    </row>
    <row r="1082" spans="5:5" ht="15" customHeight="1" x14ac:dyDescent="0.25">
      <c r="E1082" s="12"/>
    </row>
    <row r="1083" spans="5:5" ht="15" customHeight="1" x14ac:dyDescent="0.25">
      <c r="E1083" s="12"/>
    </row>
    <row r="1084" spans="5:5" ht="15" customHeight="1" x14ac:dyDescent="0.25">
      <c r="E1084" s="12"/>
    </row>
    <row r="1085" spans="5:5" ht="15" customHeight="1" x14ac:dyDescent="0.25">
      <c r="E1085" s="12"/>
    </row>
    <row r="1086" spans="5:5" ht="15" customHeight="1" x14ac:dyDescent="0.25">
      <c r="E1086" s="12"/>
    </row>
    <row r="1087" spans="5:5" ht="15" customHeight="1" x14ac:dyDescent="0.25">
      <c r="E1087" s="12"/>
    </row>
    <row r="1088" spans="5:5" ht="15" customHeight="1" x14ac:dyDescent="0.25">
      <c r="E1088" s="12"/>
    </row>
    <row r="1089" spans="5:5" ht="15" customHeight="1" x14ac:dyDescent="0.25">
      <c r="E1089" s="12"/>
    </row>
    <row r="1090" spans="5:5" ht="15" customHeight="1" x14ac:dyDescent="0.25">
      <c r="E1090" s="12"/>
    </row>
    <row r="1091" spans="5:5" ht="15" customHeight="1" x14ac:dyDescent="0.25">
      <c r="E1091" s="12"/>
    </row>
    <row r="1092" spans="5:5" ht="15" customHeight="1" x14ac:dyDescent="0.25">
      <c r="E1092" s="12"/>
    </row>
    <row r="1093" spans="5:5" ht="15" customHeight="1" x14ac:dyDescent="0.25">
      <c r="E1093" s="12"/>
    </row>
    <row r="1094" spans="5:5" ht="15" customHeight="1" x14ac:dyDescent="0.25">
      <c r="E1094" s="12"/>
    </row>
    <row r="1095" spans="5:5" ht="15" customHeight="1" x14ac:dyDescent="0.25">
      <c r="E1095" s="12"/>
    </row>
    <row r="1096" spans="5:5" ht="15" customHeight="1" x14ac:dyDescent="0.25">
      <c r="E1096" s="12"/>
    </row>
    <row r="1097" spans="5:5" ht="15" customHeight="1" x14ac:dyDescent="0.25">
      <c r="E1097" s="12"/>
    </row>
    <row r="1098" spans="5:5" ht="15" customHeight="1" x14ac:dyDescent="0.25">
      <c r="E1098" s="12"/>
    </row>
    <row r="1099" spans="5:5" ht="15" customHeight="1" x14ac:dyDescent="0.25">
      <c r="E1099" s="12"/>
    </row>
    <row r="1100" spans="5:5" ht="15" customHeight="1" x14ac:dyDescent="0.25">
      <c r="E1100" s="12"/>
    </row>
    <row r="1101" spans="5:5" ht="15" customHeight="1" x14ac:dyDescent="0.25">
      <c r="E1101" s="12"/>
    </row>
    <row r="1102" spans="5:5" ht="15" customHeight="1" x14ac:dyDescent="0.25">
      <c r="E1102" s="12"/>
    </row>
    <row r="1103" spans="5:5" ht="15" customHeight="1" x14ac:dyDescent="0.25">
      <c r="E1103" s="12"/>
    </row>
    <row r="1104" spans="5:5" ht="15" customHeight="1" x14ac:dyDescent="0.25">
      <c r="E1104" s="12"/>
    </row>
    <row r="1105" spans="5:5" ht="15" customHeight="1" x14ac:dyDescent="0.25">
      <c r="E1105" s="12"/>
    </row>
    <row r="1106" spans="5:5" ht="15" customHeight="1" x14ac:dyDescent="0.25">
      <c r="E1106" s="12"/>
    </row>
    <row r="1107" spans="5:5" ht="15" customHeight="1" x14ac:dyDescent="0.25">
      <c r="E1107" s="12"/>
    </row>
    <row r="1108" spans="5:5" ht="15" customHeight="1" x14ac:dyDescent="0.25">
      <c r="E1108" s="12"/>
    </row>
    <row r="1109" spans="5:5" ht="15" customHeight="1" x14ac:dyDescent="0.25">
      <c r="E1109" s="12"/>
    </row>
    <row r="1110" spans="5:5" ht="15" customHeight="1" x14ac:dyDescent="0.25">
      <c r="E1110" s="12"/>
    </row>
    <row r="1111" spans="5:5" ht="15" customHeight="1" x14ac:dyDescent="0.25">
      <c r="E1111" s="12"/>
    </row>
    <row r="1112" spans="5:5" ht="15" customHeight="1" x14ac:dyDescent="0.25">
      <c r="E1112" s="12"/>
    </row>
    <row r="1113" spans="5:5" ht="15" customHeight="1" x14ac:dyDescent="0.25">
      <c r="E1113" s="12"/>
    </row>
    <row r="1114" spans="5:5" ht="15" customHeight="1" x14ac:dyDescent="0.25">
      <c r="E1114" s="12"/>
    </row>
    <row r="1115" spans="5:5" ht="15" customHeight="1" x14ac:dyDescent="0.25">
      <c r="E1115" s="12"/>
    </row>
    <row r="1116" spans="5:5" ht="15" customHeight="1" x14ac:dyDescent="0.25">
      <c r="E1116" s="12"/>
    </row>
    <row r="1117" spans="5:5" ht="15" customHeight="1" x14ac:dyDescent="0.25">
      <c r="E1117" s="12"/>
    </row>
    <row r="1118" spans="5:5" ht="15" customHeight="1" x14ac:dyDescent="0.25">
      <c r="E1118" s="12"/>
    </row>
    <row r="1119" spans="5:5" ht="15" customHeight="1" x14ac:dyDescent="0.25">
      <c r="E1119" s="12"/>
    </row>
    <row r="1120" spans="5:5" ht="15" customHeight="1" x14ac:dyDescent="0.25">
      <c r="E1120" s="12"/>
    </row>
    <row r="1121" spans="5:5" ht="15" customHeight="1" x14ac:dyDescent="0.25">
      <c r="E1121" s="12"/>
    </row>
    <row r="1122" spans="5:5" ht="15" customHeight="1" x14ac:dyDescent="0.25">
      <c r="E1122" s="12"/>
    </row>
    <row r="1123" spans="5:5" ht="15" customHeight="1" x14ac:dyDescent="0.25">
      <c r="E1123" s="12"/>
    </row>
    <row r="1124" spans="5:5" ht="15" customHeight="1" x14ac:dyDescent="0.25">
      <c r="E1124" s="12"/>
    </row>
    <row r="1125" spans="5:5" ht="15" customHeight="1" x14ac:dyDescent="0.25">
      <c r="E1125" s="12"/>
    </row>
    <row r="1126" spans="5:5" ht="15" customHeight="1" x14ac:dyDescent="0.25">
      <c r="E1126" s="12"/>
    </row>
    <row r="1127" spans="5:5" ht="15" customHeight="1" x14ac:dyDescent="0.25">
      <c r="E1127" s="12"/>
    </row>
    <row r="1128" spans="5:5" ht="15" customHeight="1" x14ac:dyDescent="0.25">
      <c r="E1128" s="12"/>
    </row>
    <row r="1129" spans="5:5" ht="15" customHeight="1" x14ac:dyDescent="0.25">
      <c r="E1129" s="12"/>
    </row>
    <row r="1130" spans="5:5" ht="15" customHeight="1" x14ac:dyDescent="0.25">
      <c r="E1130" s="12"/>
    </row>
    <row r="1131" spans="5:5" ht="15" customHeight="1" x14ac:dyDescent="0.25">
      <c r="E1131" s="12"/>
    </row>
    <row r="1132" spans="5:5" ht="15" customHeight="1" x14ac:dyDescent="0.25">
      <c r="E1132" s="12"/>
    </row>
    <row r="1133" spans="5:5" ht="15" customHeight="1" x14ac:dyDescent="0.25">
      <c r="E1133" s="12"/>
    </row>
    <row r="1134" spans="5:5" ht="15" customHeight="1" x14ac:dyDescent="0.25">
      <c r="E1134" s="12"/>
    </row>
    <row r="1135" spans="5:5" ht="15" customHeight="1" x14ac:dyDescent="0.25">
      <c r="E1135" s="12"/>
    </row>
    <row r="1136" spans="5:5" ht="15" customHeight="1" x14ac:dyDescent="0.25">
      <c r="E1136" s="12"/>
    </row>
    <row r="1137" spans="5:5" ht="15" customHeight="1" x14ac:dyDescent="0.25">
      <c r="E1137" s="12"/>
    </row>
    <row r="1138" spans="5:5" ht="15" customHeight="1" x14ac:dyDescent="0.25">
      <c r="E1138" s="12"/>
    </row>
    <row r="1139" spans="5:5" ht="15" customHeight="1" x14ac:dyDescent="0.25">
      <c r="E1139" s="12"/>
    </row>
    <row r="1140" spans="5:5" ht="15" customHeight="1" x14ac:dyDescent="0.25">
      <c r="E1140" s="12"/>
    </row>
    <row r="1141" spans="5:5" ht="15" customHeight="1" x14ac:dyDescent="0.25">
      <c r="E1141" s="12"/>
    </row>
    <row r="1142" spans="5:5" ht="15" customHeight="1" x14ac:dyDescent="0.25">
      <c r="E1142" s="12"/>
    </row>
    <row r="1143" spans="5:5" ht="15" customHeight="1" x14ac:dyDescent="0.25">
      <c r="E1143" s="12"/>
    </row>
    <row r="1144" spans="5:5" ht="15" customHeight="1" x14ac:dyDescent="0.25">
      <c r="E1144" s="12"/>
    </row>
    <row r="1145" spans="5:5" ht="15" customHeight="1" x14ac:dyDescent="0.25">
      <c r="E1145" s="12"/>
    </row>
    <row r="1146" spans="5:5" ht="15" customHeight="1" x14ac:dyDescent="0.25">
      <c r="E1146" s="12"/>
    </row>
    <row r="1147" spans="5:5" ht="15" customHeight="1" x14ac:dyDescent="0.25">
      <c r="E1147" s="12"/>
    </row>
    <row r="1148" spans="5:5" ht="15" customHeight="1" x14ac:dyDescent="0.25">
      <c r="E1148" s="12"/>
    </row>
    <row r="1149" spans="5:5" ht="15" customHeight="1" x14ac:dyDescent="0.25">
      <c r="E1149" s="12"/>
    </row>
    <row r="1150" spans="5:5" ht="15" customHeight="1" x14ac:dyDescent="0.25">
      <c r="E1150" s="12"/>
    </row>
    <row r="1151" spans="5:5" ht="15" customHeight="1" x14ac:dyDescent="0.25">
      <c r="E1151" s="12"/>
    </row>
    <row r="1152" spans="5:5" ht="15" customHeight="1" x14ac:dyDescent="0.25">
      <c r="E1152" s="12"/>
    </row>
    <row r="1153" spans="5:5" ht="15" customHeight="1" x14ac:dyDescent="0.25">
      <c r="E1153" s="12"/>
    </row>
    <row r="1154" spans="5:5" ht="15" customHeight="1" x14ac:dyDescent="0.25">
      <c r="E1154" s="12"/>
    </row>
    <row r="1155" spans="5:5" ht="15" customHeight="1" x14ac:dyDescent="0.25">
      <c r="E1155" s="12"/>
    </row>
    <row r="1156" spans="5:5" ht="15" customHeight="1" x14ac:dyDescent="0.25">
      <c r="E1156" s="12"/>
    </row>
    <row r="1157" spans="5:5" ht="15" customHeight="1" x14ac:dyDescent="0.25">
      <c r="E1157" s="12"/>
    </row>
    <row r="1158" spans="5:5" ht="15" customHeight="1" x14ac:dyDescent="0.25">
      <c r="E1158" s="12"/>
    </row>
    <row r="1159" spans="5:5" ht="15" customHeight="1" x14ac:dyDescent="0.25">
      <c r="E1159" s="12"/>
    </row>
    <row r="1160" spans="5:5" ht="15" customHeight="1" x14ac:dyDescent="0.25">
      <c r="E1160" s="12"/>
    </row>
    <row r="1161" spans="5:5" ht="15" customHeight="1" x14ac:dyDescent="0.25">
      <c r="E1161" s="12"/>
    </row>
    <row r="1162" spans="5:5" ht="15" customHeight="1" x14ac:dyDescent="0.25">
      <c r="E1162" s="12"/>
    </row>
    <row r="1163" spans="5:5" ht="15" customHeight="1" x14ac:dyDescent="0.25">
      <c r="E1163" s="12"/>
    </row>
    <row r="1164" spans="5:5" ht="15" customHeight="1" x14ac:dyDescent="0.25">
      <c r="E1164" s="12"/>
    </row>
    <row r="1165" spans="5:5" ht="15" customHeight="1" x14ac:dyDescent="0.25">
      <c r="E1165" s="12"/>
    </row>
    <row r="1166" spans="5:5" ht="15" customHeight="1" x14ac:dyDescent="0.25">
      <c r="E1166" s="12"/>
    </row>
    <row r="1167" spans="5:5" ht="15" customHeight="1" x14ac:dyDescent="0.25">
      <c r="E1167" s="12"/>
    </row>
    <row r="1168" spans="5:5" ht="15" customHeight="1" x14ac:dyDescent="0.25">
      <c r="E1168" s="12"/>
    </row>
    <row r="1169" spans="5:5" ht="15" customHeight="1" x14ac:dyDescent="0.25">
      <c r="E1169" s="12"/>
    </row>
    <row r="1170" spans="5:5" ht="15" customHeight="1" x14ac:dyDescent="0.25">
      <c r="E1170" s="12"/>
    </row>
    <row r="1171" spans="5:5" ht="15" customHeight="1" x14ac:dyDescent="0.25">
      <c r="E1171" s="12"/>
    </row>
    <row r="1172" spans="5:5" ht="15" customHeight="1" x14ac:dyDescent="0.25">
      <c r="E1172" s="12"/>
    </row>
    <row r="1173" spans="5:5" ht="15" customHeight="1" x14ac:dyDescent="0.25">
      <c r="E1173" s="12"/>
    </row>
    <row r="1174" spans="5:5" ht="15" customHeight="1" x14ac:dyDescent="0.25">
      <c r="E1174" s="12"/>
    </row>
    <row r="1175" spans="5:5" ht="15" customHeight="1" x14ac:dyDescent="0.25">
      <c r="E1175" s="12"/>
    </row>
    <row r="1176" spans="5:5" ht="15" customHeight="1" x14ac:dyDescent="0.25">
      <c r="E1176" s="12"/>
    </row>
    <row r="1177" spans="5:5" ht="15" customHeight="1" x14ac:dyDescent="0.25">
      <c r="E1177" s="12"/>
    </row>
    <row r="1178" spans="5:5" ht="15" customHeight="1" x14ac:dyDescent="0.25">
      <c r="E1178" s="12"/>
    </row>
    <row r="1179" spans="5:5" ht="15" customHeight="1" x14ac:dyDescent="0.25">
      <c r="E1179" s="12"/>
    </row>
    <row r="1180" spans="5:5" ht="15" customHeight="1" x14ac:dyDescent="0.25">
      <c r="E1180" s="12"/>
    </row>
    <row r="1181" spans="5:5" ht="15" customHeight="1" x14ac:dyDescent="0.25">
      <c r="E1181" s="12"/>
    </row>
    <row r="1182" spans="5:5" ht="15" customHeight="1" x14ac:dyDescent="0.25">
      <c r="E1182" s="12"/>
    </row>
    <row r="1183" spans="5:5" ht="15" customHeight="1" x14ac:dyDescent="0.25">
      <c r="E1183" s="12"/>
    </row>
    <row r="1184" spans="5:5" ht="15" customHeight="1" x14ac:dyDescent="0.25">
      <c r="E1184" s="12"/>
    </row>
    <row r="1185" spans="5:5" ht="15" customHeight="1" x14ac:dyDescent="0.25">
      <c r="E1185" s="12"/>
    </row>
    <row r="1186" spans="5:5" ht="15" customHeight="1" x14ac:dyDescent="0.25">
      <c r="E1186" s="12"/>
    </row>
    <row r="1187" spans="5:5" ht="15" customHeight="1" x14ac:dyDescent="0.25">
      <c r="E1187" s="12"/>
    </row>
    <row r="1188" spans="5:5" ht="15" customHeight="1" x14ac:dyDescent="0.25">
      <c r="E1188" s="12"/>
    </row>
    <row r="1189" spans="5:5" ht="15" customHeight="1" x14ac:dyDescent="0.25">
      <c r="E1189" s="12"/>
    </row>
    <row r="1190" spans="5:5" ht="15" customHeight="1" x14ac:dyDescent="0.25">
      <c r="E1190" s="12"/>
    </row>
    <row r="1191" spans="5:5" ht="15" customHeight="1" x14ac:dyDescent="0.25">
      <c r="E1191" s="12"/>
    </row>
    <row r="1192" spans="5:5" ht="15" customHeight="1" x14ac:dyDescent="0.25">
      <c r="E1192" s="12"/>
    </row>
    <row r="1193" spans="5:5" ht="15" customHeight="1" x14ac:dyDescent="0.25">
      <c r="E1193" s="12"/>
    </row>
    <row r="1194" spans="5:5" ht="15" customHeight="1" x14ac:dyDescent="0.25">
      <c r="E1194" s="12"/>
    </row>
    <row r="1195" spans="5:5" ht="15" customHeight="1" x14ac:dyDescent="0.25">
      <c r="E1195" s="12"/>
    </row>
    <row r="1196" spans="5:5" ht="15" customHeight="1" x14ac:dyDescent="0.25">
      <c r="E1196" s="12"/>
    </row>
    <row r="1197" spans="5:5" ht="15" customHeight="1" x14ac:dyDescent="0.25">
      <c r="E1197" s="12"/>
    </row>
    <row r="1198" spans="5:5" ht="15" customHeight="1" x14ac:dyDescent="0.25">
      <c r="E1198" s="12"/>
    </row>
    <row r="1199" spans="5:5" ht="15" customHeight="1" x14ac:dyDescent="0.25">
      <c r="E1199" s="12"/>
    </row>
    <row r="1200" spans="5:5" ht="15" customHeight="1" x14ac:dyDescent="0.25">
      <c r="E1200" s="12"/>
    </row>
    <row r="1201" spans="5:5" ht="15" customHeight="1" x14ac:dyDescent="0.25">
      <c r="E1201" s="12"/>
    </row>
    <row r="1202" spans="5:5" ht="15" customHeight="1" x14ac:dyDescent="0.25">
      <c r="E1202" s="12"/>
    </row>
    <row r="1203" spans="5:5" ht="15" customHeight="1" x14ac:dyDescent="0.25">
      <c r="E1203" s="12"/>
    </row>
    <row r="1204" spans="5:5" ht="15" customHeight="1" x14ac:dyDescent="0.25">
      <c r="E1204" s="12"/>
    </row>
    <row r="1205" spans="5:5" ht="15" customHeight="1" x14ac:dyDescent="0.25">
      <c r="E1205" s="12"/>
    </row>
    <row r="1206" spans="5:5" ht="15" customHeight="1" x14ac:dyDescent="0.25">
      <c r="E1206" s="12"/>
    </row>
    <row r="1207" spans="5:5" ht="15" customHeight="1" x14ac:dyDescent="0.25">
      <c r="E1207" s="12"/>
    </row>
    <row r="1208" spans="5:5" ht="15" customHeight="1" x14ac:dyDescent="0.25">
      <c r="E1208" s="12"/>
    </row>
    <row r="1209" spans="5:5" ht="15" customHeight="1" x14ac:dyDescent="0.25">
      <c r="E1209" s="12"/>
    </row>
    <row r="1210" spans="5:5" ht="15" customHeight="1" x14ac:dyDescent="0.25">
      <c r="E1210" s="12"/>
    </row>
    <row r="1211" spans="5:5" ht="15" customHeight="1" x14ac:dyDescent="0.25">
      <c r="E1211" s="12"/>
    </row>
    <row r="1212" spans="5:5" ht="15" customHeight="1" x14ac:dyDescent="0.25">
      <c r="E1212" s="12"/>
    </row>
    <row r="1213" spans="5:5" ht="15" customHeight="1" x14ac:dyDescent="0.25">
      <c r="E1213" s="12"/>
    </row>
    <row r="1214" spans="5:5" ht="15" customHeight="1" x14ac:dyDescent="0.25">
      <c r="E1214" s="12"/>
    </row>
    <row r="1215" spans="5:5" ht="15" customHeight="1" x14ac:dyDescent="0.25">
      <c r="E1215" s="12"/>
    </row>
    <row r="1216" spans="5:5" ht="15" customHeight="1" x14ac:dyDescent="0.25">
      <c r="E1216" s="12"/>
    </row>
    <row r="1217" spans="5:5" ht="15" customHeight="1" x14ac:dyDescent="0.25">
      <c r="E1217" s="12"/>
    </row>
    <row r="1218" spans="5:5" ht="15" customHeight="1" x14ac:dyDescent="0.25">
      <c r="E1218" s="12"/>
    </row>
    <row r="1219" spans="5:5" ht="15" customHeight="1" x14ac:dyDescent="0.25">
      <c r="E1219" s="12"/>
    </row>
    <row r="1220" spans="5:5" ht="15" customHeight="1" x14ac:dyDescent="0.25">
      <c r="E1220" s="12"/>
    </row>
    <row r="1221" spans="5:5" ht="15" customHeight="1" x14ac:dyDescent="0.25">
      <c r="E1221" s="12"/>
    </row>
    <row r="1222" spans="5:5" ht="15" customHeight="1" x14ac:dyDescent="0.25">
      <c r="E1222" s="12"/>
    </row>
    <row r="1223" spans="5:5" ht="15" customHeight="1" x14ac:dyDescent="0.25">
      <c r="E1223" s="12"/>
    </row>
    <row r="1224" spans="5:5" ht="15" customHeight="1" x14ac:dyDescent="0.25">
      <c r="E1224" s="12"/>
    </row>
    <row r="1225" spans="5:5" ht="15" customHeight="1" x14ac:dyDescent="0.25">
      <c r="E1225" s="12"/>
    </row>
    <row r="1226" spans="5:5" ht="15" customHeight="1" x14ac:dyDescent="0.25">
      <c r="E1226" s="12"/>
    </row>
    <row r="1227" spans="5:5" ht="15" customHeight="1" x14ac:dyDescent="0.25">
      <c r="E1227" s="12"/>
    </row>
    <row r="1228" spans="5:5" ht="15" customHeight="1" x14ac:dyDescent="0.25">
      <c r="E1228" s="12"/>
    </row>
    <row r="1229" spans="5:5" ht="15" customHeight="1" x14ac:dyDescent="0.25">
      <c r="E1229" s="12"/>
    </row>
    <row r="1230" spans="5:5" ht="15" customHeight="1" x14ac:dyDescent="0.25">
      <c r="E1230" s="12"/>
    </row>
    <row r="1231" spans="5:5" ht="15" customHeight="1" x14ac:dyDescent="0.25">
      <c r="E1231" s="12"/>
    </row>
    <row r="1232" spans="5:5" ht="15" customHeight="1" x14ac:dyDescent="0.25">
      <c r="E1232" s="12"/>
    </row>
    <row r="1233" spans="5:5" ht="15" customHeight="1" x14ac:dyDescent="0.25">
      <c r="E1233" s="12"/>
    </row>
    <row r="1234" spans="5:5" ht="15" customHeight="1" x14ac:dyDescent="0.25">
      <c r="E1234" s="12"/>
    </row>
    <row r="1235" spans="5:5" ht="15" customHeight="1" x14ac:dyDescent="0.25">
      <c r="E1235" s="12"/>
    </row>
    <row r="1236" spans="5:5" ht="15" customHeight="1" x14ac:dyDescent="0.25">
      <c r="E1236" s="12"/>
    </row>
    <row r="1237" spans="5:5" ht="15" customHeight="1" x14ac:dyDescent="0.25">
      <c r="E1237" s="12"/>
    </row>
    <row r="1238" spans="5:5" ht="15" customHeight="1" x14ac:dyDescent="0.25">
      <c r="E1238" s="12"/>
    </row>
    <row r="1239" spans="5:5" ht="15" customHeight="1" x14ac:dyDescent="0.25">
      <c r="E1239" s="12"/>
    </row>
    <row r="1240" spans="5:5" ht="15" customHeight="1" x14ac:dyDescent="0.25">
      <c r="E1240" s="12"/>
    </row>
    <row r="1241" spans="5:5" ht="15" customHeight="1" x14ac:dyDescent="0.25">
      <c r="E1241" s="12"/>
    </row>
    <row r="1242" spans="5:5" ht="15" customHeight="1" x14ac:dyDescent="0.25">
      <c r="E1242" s="12"/>
    </row>
    <row r="1243" spans="5:5" ht="15" customHeight="1" x14ac:dyDescent="0.25">
      <c r="E1243" s="12"/>
    </row>
    <row r="1244" spans="5:5" ht="15" customHeight="1" x14ac:dyDescent="0.25">
      <c r="E1244" s="12"/>
    </row>
    <row r="1245" spans="5:5" ht="15" customHeight="1" x14ac:dyDescent="0.25">
      <c r="E1245" s="12"/>
    </row>
    <row r="1246" spans="5:5" ht="15" customHeight="1" x14ac:dyDescent="0.25">
      <c r="E1246" s="12"/>
    </row>
    <row r="1247" spans="5:5" ht="15" customHeight="1" x14ac:dyDescent="0.25">
      <c r="E1247" s="12"/>
    </row>
    <row r="1248" spans="5:5" ht="15" customHeight="1" x14ac:dyDescent="0.25">
      <c r="E1248" s="12"/>
    </row>
    <row r="1249" spans="5:5" ht="15" customHeight="1" x14ac:dyDescent="0.25">
      <c r="E1249" s="12"/>
    </row>
    <row r="1250" spans="5:5" ht="15" customHeight="1" x14ac:dyDescent="0.25">
      <c r="E1250" s="12"/>
    </row>
    <row r="1251" spans="5:5" ht="15" customHeight="1" x14ac:dyDescent="0.25">
      <c r="E1251" s="12"/>
    </row>
    <row r="1252" spans="5:5" ht="15" customHeight="1" x14ac:dyDescent="0.25">
      <c r="E1252" s="12"/>
    </row>
    <row r="1253" spans="5:5" ht="15" customHeight="1" x14ac:dyDescent="0.25">
      <c r="E1253" s="12"/>
    </row>
    <row r="1254" spans="5:5" ht="15" customHeight="1" x14ac:dyDescent="0.25">
      <c r="E1254" s="12"/>
    </row>
    <row r="1255" spans="5:5" ht="15" customHeight="1" x14ac:dyDescent="0.25">
      <c r="E1255" s="12"/>
    </row>
    <row r="1256" spans="5:5" ht="15" customHeight="1" x14ac:dyDescent="0.25">
      <c r="E1256" s="12"/>
    </row>
    <row r="1257" spans="5:5" ht="15" customHeight="1" x14ac:dyDescent="0.25">
      <c r="E1257" s="12"/>
    </row>
    <row r="1258" spans="5:5" ht="15" customHeight="1" x14ac:dyDescent="0.25">
      <c r="E1258" s="12"/>
    </row>
    <row r="1259" spans="5:5" ht="15" customHeight="1" x14ac:dyDescent="0.25">
      <c r="E1259" s="12"/>
    </row>
    <row r="1260" spans="5:5" ht="15" customHeight="1" x14ac:dyDescent="0.25">
      <c r="E1260" s="12"/>
    </row>
    <row r="1261" spans="5:5" ht="15" customHeight="1" x14ac:dyDescent="0.25">
      <c r="E1261" s="12"/>
    </row>
    <row r="1262" spans="5:5" ht="15" customHeight="1" x14ac:dyDescent="0.25">
      <c r="E1262" s="12"/>
    </row>
    <row r="1263" spans="5:5" ht="15" customHeight="1" x14ac:dyDescent="0.25">
      <c r="E1263" s="12"/>
    </row>
    <row r="1264" spans="5:5" ht="15" customHeight="1" x14ac:dyDescent="0.25">
      <c r="E1264" s="12"/>
    </row>
    <row r="1265" spans="5:5" ht="15" customHeight="1" x14ac:dyDescent="0.25">
      <c r="E1265" s="12"/>
    </row>
    <row r="1266" spans="5:5" ht="15" customHeight="1" x14ac:dyDescent="0.25">
      <c r="E1266" s="12"/>
    </row>
    <row r="1267" spans="5:5" ht="15" customHeight="1" x14ac:dyDescent="0.25">
      <c r="E1267" s="12"/>
    </row>
    <row r="1268" spans="5:5" ht="15" customHeight="1" x14ac:dyDescent="0.25">
      <c r="E1268" s="12"/>
    </row>
    <row r="1269" spans="5:5" ht="15" customHeight="1" x14ac:dyDescent="0.25">
      <c r="E1269" s="12"/>
    </row>
    <row r="1270" spans="5:5" ht="15" customHeight="1" x14ac:dyDescent="0.25">
      <c r="E1270" s="12"/>
    </row>
    <row r="1271" spans="5:5" ht="15" customHeight="1" x14ac:dyDescent="0.25">
      <c r="E1271" s="12"/>
    </row>
    <row r="1272" spans="5:5" ht="15" customHeight="1" x14ac:dyDescent="0.25">
      <c r="E1272" s="12"/>
    </row>
    <row r="1273" spans="5:5" ht="15" customHeight="1" x14ac:dyDescent="0.25">
      <c r="E1273" s="12"/>
    </row>
    <row r="1274" spans="5:5" ht="15" customHeight="1" x14ac:dyDescent="0.25">
      <c r="E1274" s="12"/>
    </row>
    <row r="1275" spans="5:5" ht="15" customHeight="1" x14ac:dyDescent="0.25">
      <c r="E1275" s="12"/>
    </row>
    <row r="1276" spans="5:5" ht="15" customHeight="1" x14ac:dyDescent="0.25">
      <c r="E1276" s="12"/>
    </row>
    <row r="1277" spans="5:5" ht="15" customHeight="1" x14ac:dyDescent="0.25">
      <c r="E1277" s="12"/>
    </row>
    <row r="1278" spans="5:5" ht="15" customHeight="1" x14ac:dyDescent="0.25">
      <c r="E1278" s="12"/>
    </row>
    <row r="1279" spans="5:5" ht="15" customHeight="1" x14ac:dyDescent="0.25">
      <c r="E1279" s="12"/>
    </row>
    <row r="1280" spans="5:5" ht="15" customHeight="1" x14ac:dyDescent="0.25">
      <c r="E1280" s="12"/>
    </row>
    <row r="1281" spans="5:5" ht="15" customHeight="1" x14ac:dyDescent="0.25">
      <c r="E1281" s="12"/>
    </row>
    <row r="1282" spans="5:5" ht="15" customHeight="1" x14ac:dyDescent="0.25">
      <c r="E1282" s="12"/>
    </row>
    <row r="1283" spans="5:5" ht="15" customHeight="1" x14ac:dyDescent="0.25">
      <c r="E1283" s="12"/>
    </row>
    <row r="1284" spans="5:5" ht="15" customHeight="1" x14ac:dyDescent="0.25">
      <c r="E1284" s="12"/>
    </row>
    <row r="1285" spans="5:5" ht="15" customHeight="1" x14ac:dyDescent="0.25">
      <c r="E1285" s="12"/>
    </row>
    <row r="1286" spans="5:5" ht="15" customHeight="1" x14ac:dyDescent="0.25">
      <c r="E1286" s="12"/>
    </row>
    <row r="1287" spans="5:5" ht="15" customHeight="1" x14ac:dyDescent="0.25">
      <c r="E1287" s="12"/>
    </row>
    <row r="1288" spans="5:5" ht="15" customHeight="1" x14ac:dyDescent="0.25">
      <c r="E1288" s="12"/>
    </row>
    <row r="1289" spans="5:5" ht="15" customHeight="1" x14ac:dyDescent="0.25">
      <c r="E1289" s="12"/>
    </row>
    <row r="1290" spans="5:5" ht="15" customHeight="1" x14ac:dyDescent="0.25">
      <c r="E1290" s="12"/>
    </row>
    <row r="1291" spans="5:5" ht="15" customHeight="1" x14ac:dyDescent="0.25">
      <c r="E1291" s="12"/>
    </row>
    <row r="1292" spans="5:5" ht="15" customHeight="1" x14ac:dyDescent="0.25">
      <c r="E1292" s="12"/>
    </row>
    <row r="1293" spans="5:5" ht="15" customHeight="1" x14ac:dyDescent="0.25">
      <c r="E1293" s="12"/>
    </row>
    <row r="1294" spans="5:5" ht="15" customHeight="1" x14ac:dyDescent="0.25">
      <c r="E1294" s="12"/>
    </row>
    <row r="1295" spans="5:5" ht="15" customHeight="1" x14ac:dyDescent="0.25">
      <c r="E1295" s="12"/>
    </row>
    <row r="1296" spans="5:5" ht="15" customHeight="1" x14ac:dyDescent="0.25">
      <c r="E1296" s="12"/>
    </row>
    <row r="1297" spans="5:5" ht="15" customHeight="1" x14ac:dyDescent="0.25">
      <c r="E1297" s="12"/>
    </row>
    <row r="1298" spans="5:5" ht="15" customHeight="1" x14ac:dyDescent="0.25">
      <c r="E1298" s="12"/>
    </row>
    <row r="1299" spans="5:5" ht="15" customHeight="1" x14ac:dyDescent="0.25">
      <c r="E1299" s="12"/>
    </row>
    <row r="1300" spans="5:5" ht="15" customHeight="1" x14ac:dyDescent="0.25">
      <c r="E1300" s="12"/>
    </row>
    <row r="1301" spans="5:5" ht="15" customHeight="1" x14ac:dyDescent="0.25">
      <c r="E1301" s="12"/>
    </row>
    <row r="1302" spans="5:5" ht="15" customHeight="1" x14ac:dyDescent="0.25">
      <c r="E1302" s="12"/>
    </row>
    <row r="1303" spans="5:5" ht="15" customHeight="1" x14ac:dyDescent="0.25">
      <c r="E1303" s="12"/>
    </row>
    <row r="1304" spans="5:5" ht="15" customHeight="1" x14ac:dyDescent="0.25">
      <c r="E1304" s="12"/>
    </row>
    <row r="1305" spans="5:5" ht="15" customHeight="1" x14ac:dyDescent="0.25">
      <c r="E1305" s="12"/>
    </row>
    <row r="1306" spans="5:5" ht="15" customHeight="1" x14ac:dyDescent="0.25">
      <c r="E1306" s="12"/>
    </row>
    <row r="1307" spans="5:5" ht="15" customHeight="1" x14ac:dyDescent="0.25">
      <c r="E1307" s="12"/>
    </row>
    <row r="1308" spans="5:5" ht="15" customHeight="1" x14ac:dyDescent="0.25">
      <c r="E1308" s="12"/>
    </row>
    <row r="1309" spans="5:5" ht="15" customHeight="1" x14ac:dyDescent="0.25">
      <c r="E1309" s="12"/>
    </row>
    <row r="1310" spans="5:5" ht="15" customHeight="1" x14ac:dyDescent="0.25">
      <c r="E1310" s="12"/>
    </row>
    <row r="1311" spans="5:5" ht="15" customHeight="1" x14ac:dyDescent="0.25">
      <c r="E1311" s="12"/>
    </row>
    <row r="1312" spans="5:5" ht="15" customHeight="1" x14ac:dyDescent="0.25">
      <c r="E1312" s="12"/>
    </row>
    <row r="1313" spans="5:5" ht="15" customHeight="1" x14ac:dyDescent="0.25">
      <c r="E1313" s="12"/>
    </row>
    <row r="1314" spans="5:5" ht="15" customHeight="1" x14ac:dyDescent="0.25">
      <c r="E1314" s="12"/>
    </row>
    <row r="1315" spans="5:5" ht="15" customHeight="1" x14ac:dyDescent="0.25">
      <c r="E1315" s="12"/>
    </row>
    <row r="1316" spans="5:5" ht="15" customHeight="1" x14ac:dyDescent="0.25">
      <c r="E1316" s="12"/>
    </row>
    <row r="1317" spans="5:5" ht="15" customHeight="1" x14ac:dyDescent="0.25">
      <c r="E1317" s="12"/>
    </row>
    <row r="1318" spans="5:5" ht="15" customHeight="1" x14ac:dyDescent="0.25">
      <c r="E1318" s="12"/>
    </row>
    <row r="1319" spans="5:5" ht="15" customHeight="1" x14ac:dyDescent="0.25">
      <c r="E1319" s="12"/>
    </row>
    <row r="1320" spans="5:5" ht="15" customHeight="1" x14ac:dyDescent="0.25">
      <c r="E1320" s="12"/>
    </row>
    <row r="1321" spans="5:5" ht="15" customHeight="1" x14ac:dyDescent="0.25">
      <c r="E1321" s="12"/>
    </row>
    <row r="1322" spans="5:5" ht="15" customHeight="1" x14ac:dyDescent="0.25">
      <c r="E1322" s="12"/>
    </row>
    <row r="1323" spans="5:5" ht="15" customHeight="1" x14ac:dyDescent="0.25">
      <c r="E1323" s="12"/>
    </row>
    <row r="1324" spans="5:5" ht="15" customHeight="1" x14ac:dyDescent="0.25">
      <c r="E1324" s="12"/>
    </row>
    <row r="1325" spans="5:5" ht="15" customHeight="1" x14ac:dyDescent="0.25">
      <c r="E1325" s="12"/>
    </row>
    <row r="1326" spans="5:5" ht="15" customHeight="1" x14ac:dyDescent="0.25">
      <c r="E1326" s="12"/>
    </row>
    <row r="1327" spans="5:5" ht="15" customHeight="1" x14ac:dyDescent="0.25">
      <c r="E1327" s="12"/>
    </row>
    <row r="1328" spans="5:5" ht="15" customHeight="1" x14ac:dyDescent="0.25">
      <c r="E1328" s="12"/>
    </row>
    <row r="1329" spans="5:5" ht="15" customHeight="1" x14ac:dyDescent="0.25">
      <c r="E1329" s="12"/>
    </row>
    <row r="1330" spans="5:5" ht="15" customHeight="1" x14ac:dyDescent="0.25">
      <c r="E1330" s="12"/>
    </row>
    <row r="1331" spans="5:5" ht="15" customHeight="1" x14ac:dyDescent="0.25">
      <c r="E1331" s="12"/>
    </row>
    <row r="1332" spans="5:5" ht="15" customHeight="1" x14ac:dyDescent="0.25">
      <c r="E1332" s="12"/>
    </row>
    <row r="1333" spans="5:5" ht="15" customHeight="1" x14ac:dyDescent="0.25">
      <c r="E1333" s="12"/>
    </row>
    <row r="1334" spans="5:5" ht="15" customHeight="1" x14ac:dyDescent="0.25">
      <c r="E1334" s="12"/>
    </row>
    <row r="1335" spans="5:5" ht="15" customHeight="1" x14ac:dyDescent="0.25">
      <c r="E1335" s="12"/>
    </row>
    <row r="1336" spans="5:5" ht="15" customHeight="1" x14ac:dyDescent="0.25">
      <c r="E1336" s="12"/>
    </row>
    <row r="1337" spans="5:5" ht="15" customHeight="1" x14ac:dyDescent="0.25">
      <c r="E1337" s="12"/>
    </row>
    <row r="1338" spans="5:5" ht="15" customHeight="1" x14ac:dyDescent="0.25">
      <c r="E1338" s="12"/>
    </row>
    <row r="1339" spans="5:5" ht="15" customHeight="1" x14ac:dyDescent="0.25">
      <c r="E1339" s="12"/>
    </row>
    <row r="1340" spans="5:5" ht="15" customHeight="1" x14ac:dyDescent="0.25">
      <c r="E1340" s="12"/>
    </row>
    <row r="1341" spans="5:5" ht="15" customHeight="1" x14ac:dyDescent="0.25">
      <c r="E1341" s="12"/>
    </row>
    <row r="1342" spans="5:5" ht="15" customHeight="1" x14ac:dyDescent="0.25">
      <c r="E1342" s="12"/>
    </row>
    <row r="1343" spans="5:5" ht="15" customHeight="1" x14ac:dyDescent="0.25">
      <c r="E1343" s="12"/>
    </row>
    <row r="1344" spans="5:5" ht="15" customHeight="1" x14ac:dyDescent="0.25">
      <c r="E1344" s="12"/>
    </row>
    <row r="1345" spans="5:5" ht="15" customHeight="1" x14ac:dyDescent="0.25">
      <c r="E1345" s="12"/>
    </row>
    <row r="1346" spans="5:5" ht="15" customHeight="1" x14ac:dyDescent="0.25">
      <c r="E1346" s="12"/>
    </row>
    <row r="1347" spans="5:5" ht="15" customHeight="1" x14ac:dyDescent="0.25">
      <c r="E1347" s="12"/>
    </row>
    <row r="1348" spans="5:5" ht="15" customHeight="1" x14ac:dyDescent="0.25">
      <c r="E1348" s="12"/>
    </row>
    <row r="1349" spans="5:5" ht="15" customHeight="1" x14ac:dyDescent="0.25">
      <c r="E1349" s="12"/>
    </row>
    <row r="1350" spans="5:5" ht="15" customHeight="1" x14ac:dyDescent="0.25">
      <c r="E1350" s="12"/>
    </row>
    <row r="1351" spans="5:5" ht="15" customHeight="1" x14ac:dyDescent="0.25">
      <c r="E1351" s="12"/>
    </row>
    <row r="1352" spans="5:5" ht="15" customHeight="1" x14ac:dyDescent="0.25">
      <c r="E1352" s="12"/>
    </row>
    <row r="1353" spans="5:5" ht="15" customHeight="1" x14ac:dyDescent="0.25">
      <c r="E1353" s="12"/>
    </row>
    <row r="1354" spans="5:5" ht="15" customHeight="1" x14ac:dyDescent="0.25">
      <c r="E1354" s="12"/>
    </row>
    <row r="1355" spans="5:5" ht="15" customHeight="1" x14ac:dyDescent="0.25">
      <c r="E1355" s="12"/>
    </row>
    <row r="1356" spans="5:5" ht="15" customHeight="1" x14ac:dyDescent="0.25">
      <c r="E1356" s="12"/>
    </row>
    <row r="1357" spans="5:5" ht="15" customHeight="1" x14ac:dyDescent="0.25">
      <c r="E1357" s="12"/>
    </row>
    <row r="1358" spans="5:5" ht="15" customHeight="1" x14ac:dyDescent="0.25">
      <c r="E1358" s="12"/>
    </row>
    <row r="1359" spans="5:5" ht="15" customHeight="1" x14ac:dyDescent="0.25">
      <c r="E1359" s="12"/>
    </row>
    <row r="1360" spans="5:5" ht="15" customHeight="1" x14ac:dyDescent="0.25">
      <c r="E1360" s="12"/>
    </row>
    <row r="1361" spans="5:5" ht="15" customHeight="1" x14ac:dyDescent="0.25">
      <c r="E1361" s="12"/>
    </row>
    <row r="1362" spans="5:5" ht="15" customHeight="1" x14ac:dyDescent="0.25">
      <c r="E1362" s="12"/>
    </row>
    <row r="1363" spans="5:5" ht="15" customHeight="1" x14ac:dyDescent="0.25">
      <c r="E1363" s="12"/>
    </row>
    <row r="1364" spans="5:5" ht="15" customHeight="1" x14ac:dyDescent="0.25">
      <c r="E1364" s="12"/>
    </row>
    <row r="1365" spans="5:5" ht="15" customHeight="1" x14ac:dyDescent="0.25">
      <c r="E1365" s="12"/>
    </row>
    <row r="1366" spans="5:5" ht="15" customHeight="1" x14ac:dyDescent="0.25">
      <c r="E1366" s="12"/>
    </row>
    <row r="1367" spans="5:5" ht="15" customHeight="1" x14ac:dyDescent="0.25">
      <c r="E1367" s="12"/>
    </row>
    <row r="1368" spans="5:5" ht="15" customHeight="1" x14ac:dyDescent="0.25">
      <c r="E1368" s="12"/>
    </row>
    <row r="1369" spans="5:5" ht="15" customHeight="1" x14ac:dyDescent="0.25">
      <c r="E1369" s="12"/>
    </row>
    <row r="1370" spans="5:5" ht="15" customHeight="1" x14ac:dyDescent="0.25">
      <c r="E1370" s="12"/>
    </row>
    <row r="1371" spans="5:5" ht="15" customHeight="1" x14ac:dyDescent="0.25">
      <c r="E1371" s="12"/>
    </row>
    <row r="1372" spans="5:5" ht="15" customHeight="1" x14ac:dyDescent="0.25">
      <c r="E1372" s="12"/>
    </row>
    <row r="1373" spans="5:5" ht="15" customHeight="1" x14ac:dyDescent="0.25">
      <c r="E1373" s="12"/>
    </row>
    <row r="1374" spans="5:5" ht="15" customHeight="1" x14ac:dyDescent="0.25">
      <c r="E1374" s="12"/>
    </row>
    <row r="1375" spans="5:5" ht="15" customHeight="1" x14ac:dyDescent="0.25">
      <c r="E1375" s="12"/>
    </row>
    <row r="1376" spans="5:5" ht="15" customHeight="1" x14ac:dyDescent="0.25">
      <c r="E1376" s="12"/>
    </row>
    <row r="1377" spans="5:5" ht="15" customHeight="1" x14ac:dyDescent="0.25">
      <c r="E1377" s="12"/>
    </row>
    <row r="1378" spans="5:5" ht="15" customHeight="1" x14ac:dyDescent="0.25">
      <c r="E1378" s="12"/>
    </row>
    <row r="1379" spans="5:5" ht="15" customHeight="1" x14ac:dyDescent="0.25">
      <c r="E1379" s="12"/>
    </row>
    <row r="1380" spans="5:5" ht="15" customHeight="1" x14ac:dyDescent="0.25">
      <c r="E1380" s="12"/>
    </row>
    <row r="1381" spans="5:5" ht="15" customHeight="1" x14ac:dyDescent="0.25">
      <c r="E1381" s="12"/>
    </row>
    <row r="1382" spans="5:5" ht="15" customHeight="1" x14ac:dyDescent="0.25">
      <c r="E1382" s="12"/>
    </row>
    <row r="1383" spans="5:5" ht="15" customHeight="1" x14ac:dyDescent="0.25">
      <c r="E1383" s="12"/>
    </row>
    <row r="1384" spans="5:5" ht="15" customHeight="1" x14ac:dyDescent="0.25">
      <c r="E1384" s="12"/>
    </row>
    <row r="1385" spans="5:5" ht="15" customHeight="1" x14ac:dyDescent="0.25">
      <c r="E1385" s="12"/>
    </row>
    <row r="1386" spans="5:5" ht="15" customHeight="1" x14ac:dyDescent="0.25">
      <c r="E1386" s="12"/>
    </row>
    <row r="1387" spans="5:5" ht="15" customHeight="1" x14ac:dyDescent="0.25">
      <c r="E1387" s="12"/>
    </row>
    <row r="1388" spans="5:5" ht="15" customHeight="1" x14ac:dyDescent="0.25">
      <c r="E1388" s="12"/>
    </row>
    <row r="1389" spans="5:5" ht="15" customHeight="1" x14ac:dyDescent="0.25">
      <c r="E1389" s="12"/>
    </row>
    <row r="1390" spans="5:5" ht="15" customHeight="1" x14ac:dyDescent="0.25">
      <c r="E1390" s="12"/>
    </row>
    <row r="1391" spans="5:5" ht="15" customHeight="1" x14ac:dyDescent="0.25">
      <c r="E1391" s="12"/>
    </row>
    <row r="1392" spans="5:5" ht="15" customHeight="1" x14ac:dyDescent="0.25">
      <c r="E1392" s="12"/>
    </row>
    <row r="1393" spans="5:5" ht="15" customHeight="1" x14ac:dyDescent="0.25">
      <c r="E1393" s="12"/>
    </row>
    <row r="1394" spans="5:5" ht="15" customHeight="1" x14ac:dyDescent="0.25">
      <c r="E1394" s="12"/>
    </row>
    <row r="1395" spans="5:5" ht="15" customHeight="1" x14ac:dyDescent="0.25">
      <c r="E1395" s="12"/>
    </row>
    <row r="1396" spans="5:5" ht="15" customHeight="1" x14ac:dyDescent="0.25">
      <c r="E1396" s="12"/>
    </row>
    <row r="1397" spans="5:5" ht="15" customHeight="1" x14ac:dyDescent="0.25">
      <c r="E1397" s="12"/>
    </row>
    <row r="1398" spans="5:5" ht="15" customHeight="1" x14ac:dyDescent="0.25">
      <c r="E1398" s="12"/>
    </row>
    <row r="1399" spans="5:5" ht="15" customHeight="1" x14ac:dyDescent="0.25">
      <c r="E1399" s="12"/>
    </row>
    <row r="1400" spans="5:5" ht="15" customHeight="1" x14ac:dyDescent="0.25">
      <c r="E1400" s="12"/>
    </row>
    <row r="1401" spans="5:5" ht="15" customHeight="1" x14ac:dyDescent="0.25">
      <c r="E1401" s="12"/>
    </row>
    <row r="1402" spans="5:5" ht="15" customHeight="1" x14ac:dyDescent="0.25">
      <c r="E1402" s="12"/>
    </row>
    <row r="1403" spans="5:5" ht="15" customHeight="1" x14ac:dyDescent="0.25">
      <c r="E1403" s="12"/>
    </row>
    <row r="1404" spans="5:5" ht="15" customHeight="1" x14ac:dyDescent="0.25">
      <c r="E1404" s="12"/>
    </row>
    <row r="1405" spans="5:5" ht="15" customHeight="1" x14ac:dyDescent="0.25">
      <c r="E1405" s="12"/>
    </row>
    <row r="1406" spans="5:5" ht="15" customHeight="1" x14ac:dyDescent="0.25">
      <c r="E1406" s="12"/>
    </row>
    <row r="1407" spans="5:5" ht="15" customHeight="1" x14ac:dyDescent="0.25">
      <c r="E1407" s="12"/>
    </row>
    <row r="1408" spans="5:5" ht="15" customHeight="1" x14ac:dyDescent="0.25">
      <c r="E1408" s="12"/>
    </row>
    <row r="1409" spans="5:5" ht="15" customHeight="1" x14ac:dyDescent="0.25">
      <c r="E1409" s="12"/>
    </row>
    <row r="1410" spans="5:5" ht="15" customHeight="1" x14ac:dyDescent="0.25">
      <c r="E1410" s="12"/>
    </row>
    <row r="1411" spans="5:5" ht="15" customHeight="1" x14ac:dyDescent="0.25">
      <c r="E1411" s="12"/>
    </row>
    <row r="1412" spans="5:5" ht="15" customHeight="1" x14ac:dyDescent="0.25">
      <c r="E1412" s="12"/>
    </row>
    <row r="1413" spans="5:5" ht="15" customHeight="1" x14ac:dyDescent="0.25">
      <c r="E1413" s="12"/>
    </row>
    <row r="1414" spans="5:5" ht="15" customHeight="1" x14ac:dyDescent="0.25">
      <c r="E1414" s="12"/>
    </row>
    <row r="1415" spans="5:5" ht="15" customHeight="1" x14ac:dyDescent="0.25">
      <c r="E1415" s="12"/>
    </row>
    <row r="1416" spans="5:5" ht="15" customHeight="1" x14ac:dyDescent="0.25">
      <c r="E1416" s="12"/>
    </row>
    <row r="1417" spans="5:5" ht="15" customHeight="1" x14ac:dyDescent="0.25">
      <c r="E1417" s="12"/>
    </row>
    <row r="1418" spans="5:5" ht="15" customHeight="1" x14ac:dyDescent="0.25">
      <c r="E1418" s="12"/>
    </row>
    <row r="1419" spans="5:5" ht="15" customHeight="1" x14ac:dyDescent="0.25">
      <c r="E1419" s="12"/>
    </row>
    <row r="1420" spans="5:5" ht="15" customHeight="1" x14ac:dyDescent="0.25">
      <c r="E1420" s="12"/>
    </row>
    <row r="1421" spans="5:5" ht="15" customHeight="1" x14ac:dyDescent="0.25">
      <c r="E1421" s="12"/>
    </row>
    <row r="1422" spans="5:5" ht="15" customHeight="1" x14ac:dyDescent="0.25">
      <c r="E1422" s="12"/>
    </row>
    <row r="1423" spans="5:5" ht="15" customHeight="1" x14ac:dyDescent="0.25">
      <c r="E1423" s="12"/>
    </row>
    <row r="1424" spans="5:5" ht="15" customHeight="1" x14ac:dyDescent="0.25">
      <c r="E1424" s="12"/>
    </row>
    <row r="1425" spans="5:5" ht="15" customHeight="1" x14ac:dyDescent="0.25">
      <c r="E1425" s="12"/>
    </row>
    <row r="1426" spans="5:5" ht="15" customHeight="1" x14ac:dyDescent="0.25">
      <c r="E1426" s="12"/>
    </row>
    <row r="1427" spans="5:5" ht="15" customHeight="1" x14ac:dyDescent="0.25">
      <c r="E1427" s="12"/>
    </row>
    <row r="1428" spans="5:5" ht="15" customHeight="1" x14ac:dyDescent="0.25">
      <c r="E1428" s="12"/>
    </row>
    <row r="1429" spans="5:5" ht="15" customHeight="1" x14ac:dyDescent="0.25">
      <c r="E1429" s="12"/>
    </row>
    <row r="1430" spans="5:5" ht="15" customHeight="1" x14ac:dyDescent="0.25">
      <c r="E1430" s="12"/>
    </row>
    <row r="1431" spans="5:5" ht="15" customHeight="1" x14ac:dyDescent="0.25">
      <c r="E1431" s="12"/>
    </row>
    <row r="1432" spans="5:5" ht="15" customHeight="1" x14ac:dyDescent="0.25">
      <c r="E1432" s="12"/>
    </row>
    <row r="1433" spans="5:5" ht="15" customHeight="1" x14ac:dyDescent="0.25">
      <c r="E1433" s="12"/>
    </row>
    <row r="1434" spans="5:5" ht="15" customHeight="1" x14ac:dyDescent="0.25">
      <c r="E1434" s="12"/>
    </row>
    <row r="1435" spans="5:5" ht="15" customHeight="1" x14ac:dyDescent="0.25">
      <c r="E1435" s="12"/>
    </row>
    <row r="1436" spans="5:5" ht="15" customHeight="1" x14ac:dyDescent="0.25">
      <c r="E1436" s="12"/>
    </row>
    <row r="1437" spans="5:5" ht="15" customHeight="1" x14ac:dyDescent="0.25">
      <c r="E1437" s="12"/>
    </row>
    <row r="1438" spans="5:5" ht="15" customHeight="1" x14ac:dyDescent="0.25">
      <c r="E1438" s="12"/>
    </row>
    <row r="1439" spans="5:5" ht="15" customHeight="1" x14ac:dyDescent="0.25">
      <c r="E1439" s="12"/>
    </row>
    <row r="1440" spans="5:5" ht="15" customHeight="1" x14ac:dyDescent="0.25">
      <c r="E1440" s="12"/>
    </row>
    <row r="1441" spans="5:5" ht="15" customHeight="1" x14ac:dyDescent="0.25">
      <c r="E1441" s="12"/>
    </row>
    <row r="1442" spans="5:5" ht="15" customHeight="1" x14ac:dyDescent="0.25">
      <c r="E1442" s="12"/>
    </row>
    <row r="1443" spans="5:5" ht="15" customHeight="1" x14ac:dyDescent="0.25">
      <c r="E1443" s="12"/>
    </row>
    <row r="1444" spans="5:5" ht="15" customHeight="1" x14ac:dyDescent="0.25">
      <c r="E1444" s="12"/>
    </row>
    <row r="1445" spans="5:5" ht="15" customHeight="1" x14ac:dyDescent="0.25">
      <c r="E1445" s="12"/>
    </row>
    <row r="1446" spans="5:5" ht="15" customHeight="1" x14ac:dyDescent="0.25">
      <c r="E1446" s="12"/>
    </row>
    <row r="1447" spans="5:5" ht="15" customHeight="1" x14ac:dyDescent="0.25">
      <c r="E1447" s="12"/>
    </row>
    <row r="1448" spans="5:5" ht="15" customHeight="1" x14ac:dyDescent="0.25">
      <c r="E1448" s="12"/>
    </row>
    <row r="1449" spans="5:5" ht="15" customHeight="1" x14ac:dyDescent="0.25">
      <c r="E1449" s="12"/>
    </row>
    <row r="1450" spans="5:5" ht="15" customHeight="1" x14ac:dyDescent="0.25">
      <c r="E1450" s="12"/>
    </row>
    <row r="1451" spans="5:5" ht="15" customHeight="1" x14ac:dyDescent="0.25">
      <c r="E1451" s="12"/>
    </row>
    <row r="1452" spans="5:5" ht="15" customHeight="1" x14ac:dyDescent="0.25">
      <c r="E1452" s="12"/>
    </row>
    <row r="1453" spans="5:5" ht="15" customHeight="1" x14ac:dyDescent="0.25">
      <c r="E1453" s="12"/>
    </row>
    <row r="1454" spans="5:5" ht="15" customHeight="1" x14ac:dyDescent="0.25">
      <c r="E1454" s="12"/>
    </row>
    <row r="1455" spans="5:5" ht="15" customHeight="1" x14ac:dyDescent="0.25">
      <c r="E1455" s="12"/>
    </row>
    <row r="1456" spans="5:5" ht="15" customHeight="1" x14ac:dyDescent="0.25">
      <c r="E1456" s="12"/>
    </row>
    <row r="1457" spans="5:5" ht="15" customHeight="1" x14ac:dyDescent="0.25">
      <c r="E1457" s="12"/>
    </row>
    <row r="1458" spans="5:5" ht="15" customHeight="1" x14ac:dyDescent="0.25">
      <c r="E1458" s="12"/>
    </row>
    <row r="1459" spans="5:5" ht="15" customHeight="1" x14ac:dyDescent="0.25">
      <c r="E1459" s="12"/>
    </row>
    <row r="1460" spans="5:5" ht="15" customHeight="1" x14ac:dyDescent="0.25">
      <c r="E1460" s="12"/>
    </row>
    <row r="1461" spans="5:5" ht="15" customHeight="1" x14ac:dyDescent="0.25">
      <c r="E1461" s="12"/>
    </row>
    <row r="1462" spans="5:5" ht="15" customHeight="1" x14ac:dyDescent="0.25">
      <c r="E1462" s="12"/>
    </row>
    <row r="1463" spans="5:5" ht="15" customHeight="1" x14ac:dyDescent="0.25">
      <c r="E1463" s="12"/>
    </row>
    <row r="1464" spans="5:5" ht="15" customHeight="1" x14ac:dyDescent="0.25">
      <c r="E1464" s="12"/>
    </row>
    <row r="1465" spans="5:5" ht="15" customHeight="1" x14ac:dyDescent="0.25">
      <c r="E1465" s="12"/>
    </row>
    <row r="1466" spans="5:5" ht="15" customHeight="1" x14ac:dyDescent="0.25">
      <c r="E1466" s="12"/>
    </row>
    <row r="1467" spans="5:5" ht="15" customHeight="1" x14ac:dyDescent="0.25">
      <c r="E1467" s="12"/>
    </row>
    <row r="1468" spans="5:5" ht="15" customHeight="1" x14ac:dyDescent="0.25">
      <c r="E1468" s="12"/>
    </row>
    <row r="1469" spans="5:5" ht="15" customHeight="1" x14ac:dyDescent="0.25">
      <c r="E1469" s="12"/>
    </row>
    <row r="1470" spans="5:5" ht="15" customHeight="1" x14ac:dyDescent="0.25">
      <c r="E1470" s="12"/>
    </row>
    <row r="1471" spans="5:5" ht="15" customHeight="1" x14ac:dyDescent="0.25">
      <c r="E1471" s="12"/>
    </row>
    <row r="1472" spans="5:5" ht="15" customHeight="1" x14ac:dyDescent="0.25">
      <c r="E1472" s="12"/>
    </row>
    <row r="1473" spans="5:5" ht="15" customHeight="1" x14ac:dyDescent="0.25">
      <c r="E1473" s="12"/>
    </row>
    <row r="1474" spans="5:5" ht="15" customHeight="1" x14ac:dyDescent="0.25">
      <c r="E1474" s="12"/>
    </row>
    <row r="1475" spans="5:5" ht="15" customHeight="1" x14ac:dyDescent="0.25">
      <c r="E1475" s="12"/>
    </row>
    <row r="1476" spans="5:5" ht="15" customHeight="1" x14ac:dyDescent="0.25">
      <c r="E1476" s="12"/>
    </row>
    <row r="1477" spans="5:5" ht="15" customHeight="1" x14ac:dyDescent="0.25">
      <c r="E1477" s="12"/>
    </row>
    <row r="1478" spans="5:5" ht="15" customHeight="1" x14ac:dyDescent="0.25">
      <c r="E1478" s="12"/>
    </row>
    <row r="1479" spans="5:5" ht="15" customHeight="1" x14ac:dyDescent="0.25">
      <c r="E1479" s="12"/>
    </row>
    <row r="1480" spans="5:5" ht="15" customHeight="1" x14ac:dyDescent="0.25">
      <c r="E1480" s="12"/>
    </row>
    <row r="1481" spans="5:5" ht="15" customHeight="1" x14ac:dyDescent="0.25">
      <c r="E1481" s="12"/>
    </row>
    <row r="1482" spans="5:5" ht="15" customHeight="1" x14ac:dyDescent="0.25">
      <c r="E1482" s="12"/>
    </row>
    <row r="1483" spans="5:5" ht="15" customHeight="1" x14ac:dyDescent="0.25">
      <c r="E1483" s="12"/>
    </row>
    <row r="1484" spans="5:5" ht="15" customHeight="1" x14ac:dyDescent="0.25">
      <c r="E1484" s="12"/>
    </row>
    <row r="1485" spans="5:5" ht="15" customHeight="1" x14ac:dyDescent="0.25">
      <c r="E1485" s="12"/>
    </row>
    <row r="1486" spans="5:5" ht="15" customHeight="1" x14ac:dyDescent="0.25">
      <c r="E1486" s="12"/>
    </row>
    <row r="1487" spans="5:5" ht="15" customHeight="1" x14ac:dyDescent="0.25">
      <c r="E1487" s="12"/>
    </row>
    <row r="1488" spans="5:5" ht="15" customHeight="1" x14ac:dyDescent="0.25">
      <c r="E1488" s="12"/>
    </row>
    <row r="1489" spans="5:5" ht="15" customHeight="1" x14ac:dyDescent="0.25">
      <c r="E1489" s="12"/>
    </row>
    <row r="1490" spans="5:5" ht="15" customHeight="1" x14ac:dyDescent="0.25">
      <c r="E1490" s="12"/>
    </row>
    <row r="1491" spans="5:5" ht="15" customHeight="1" x14ac:dyDescent="0.25">
      <c r="E1491" s="12"/>
    </row>
    <row r="1492" spans="5:5" ht="15" customHeight="1" x14ac:dyDescent="0.25">
      <c r="E1492" s="12"/>
    </row>
    <row r="1493" spans="5:5" ht="15" customHeight="1" x14ac:dyDescent="0.25">
      <c r="E1493" s="12"/>
    </row>
    <row r="1494" spans="5:5" ht="15" customHeight="1" x14ac:dyDescent="0.25">
      <c r="E1494" s="12"/>
    </row>
    <row r="1495" spans="5:5" ht="15" customHeight="1" x14ac:dyDescent="0.25">
      <c r="E1495" s="12"/>
    </row>
    <row r="1496" spans="5:5" ht="15" customHeight="1" x14ac:dyDescent="0.25">
      <c r="E1496" s="12"/>
    </row>
    <row r="1497" spans="5:5" ht="15" customHeight="1" x14ac:dyDescent="0.25">
      <c r="E1497" s="12"/>
    </row>
    <row r="1498" spans="5:5" ht="15" customHeight="1" x14ac:dyDescent="0.25">
      <c r="E1498" s="12"/>
    </row>
    <row r="1499" spans="5:5" ht="15" customHeight="1" x14ac:dyDescent="0.25">
      <c r="E1499" s="12"/>
    </row>
    <row r="1500" spans="5:5" ht="15" customHeight="1" x14ac:dyDescent="0.25">
      <c r="E1500" s="12"/>
    </row>
    <row r="1501" spans="5:5" ht="15" customHeight="1" x14ac:dyDescent="0.25">
      <c r="E1501" s="12"/>
    </row>
    <row r="1502" spans="5:5" ht="15" customHeight="1" x14ac:dyDescent="0.25">
      <c r="E1502" s="12"/>
    </row>
    <row r="1503" spans="5:5" ht="15" customHeight="1" x14ac:dyDescent="0.25">
      <c r="E1503" s="12"/>
    </row>
    <row r="1504" spans="5:5" ht="15" customHeight="1" x14ac:dyDescent="0.25">
      <c r="E1504" s="12"/>
    </row>
    <row r="1505" spans="5:5" ht="15" customHeight="1" x14ac:dyDescent="0.25">
      <c r="E1505" s="12"/>
    </row>
    <row r="1506" spans="5:5" ht="15" customHeight="1" x14ac:dyDescent="0.25">
      <c r="E1506" s="12"/>
    </row>
    <row r="1507" spans="5:5" ht="15" customHeight="1" x14ac:dyDescent="0.25">
      <c r="E1507" s="12"/>
    </row>
    <row r="1508" spans="5:5" ht="15" customHeight="1" x14ac:dyDescent="0.25">
      <c r="E1508" s="12"/>
    </row>
    <row r="1509" spans="5:5" ht="15" customHeight="1" x14ac:dyDescent="0.25">
      <c r="E1509" s="12"/>
    </row>
    <row r="1510" spans="5:5" ht="15" customHeight="1" x14ac:dyDescent="0.25">
      <c r="E1510" s="12"/>
    </row>
    <row r="1511" spans="5:5" ht="15" customHeight="1" x14ac:dyDescent="0.25">
      <c r="E1511" s="12"/>
    </row>
    <row r="1512" spans="5:5" ht="15" customHeight="1" x14ac:dyDescent="0.25">
      <c r="E1512" s="12"/>
    </row>
    <row r="1513" spans="5:5" ht="15" customHeight="1" x14ac:dyDescent="0.25">
      <c r="E1513" s="12"/>
    </row>
    <row r="1514" spans="5:5" ht="15" customHeight="1" x14ac:dyDescent="0.25">
      <c r="E1514" s="12"/>
    </row>
    <row r="1515" spans="5:5" ht="15" customHeight="1" x14ac:dyDescent="0.25">
      <c r="E1515" s="12"/>
    </row>
    <row r="1516" spans="5:5" ht="15" customHeight="1" x14ac:dyDescent="0.25">
      <c r="E1516" s="12"/>
    </row>
    <row r="1517" spans="5:5" ht="15" customHeight="1" x14ac:dyDescent="0.25">
      <c r="E1517" s="12"/>
    </row>
    <row r="1518" spans="5:5" ht="15" customHeight="1" x14ac:dyDescent="0.25">
      <c r="E1518" s="12"/>
    </row>
    <row r="1519" spans="5:5" ht="15" customHeight="1" x14ac:dyDescent="0.25">
      <c r="E1519" s="12"/>
    </row>
    <row r="1520" spans="5:5" ht="15" customHeight="1" x14ac:dyDescent="0.25">
      <c r="E1520" s="12"/>
    </row>
    <row r="1521" spans="5:5" ht="15" customHeight="1" x14ac:dyDescent="0.25">
      <c r="E1521" s="12"/>
    </row>
    <row r="1522" spans="5:5" ht="15" customHeight="1" x14ac:dyDescent="0.25">
      <c r="E1522" s="12"/>
    </row>
    <row r="1523" spans="5:5" ht="15" customHeight="1" x14ac:dyDescent="0.25">
      <c r="E1523" s="12"/>
    </row>
    <row r="1524" spans="5:5" ht="15" customHeight="1" x14ac:dyDescent="0.25">
      <c r="E1524" s="12"/>
    </row>
    <row r="1525" spans="5:5" ht="15" customHeight="1" x14ac:dyDescent="0.25">
      <c r="E1525" s="12"/>
    </row>
    <row r="1526" spans="5:5" ht="15" customHeight="1" x14ac:dyDescent="0.25">
      <c r="E1526" s="12"/>
    </row>
    <row r="1527" spans="5:5" ht="15" customHeight="1" x14ac:dyDescent="0.25">
      <c r="E1527" s="12"/>
    </row>
    <row r="1528" spans="5:5" ht="15" customHeight="1" x14ac:dyDescent="0.25">
      <c r="E1528" s="12"/>
    </row>
    <row r="1529" spans="5:5" ht="15" customHeight="1" x14ac:dyDescent="0.25">
      <c r="E1529" s="12"/>
    </row>
    <row r="1530" spans="5:5" ht="15" customHeight="1" x14ac:dyDescent="0.25">
      <c r="E1530" s="12"/>
    </row>
    <row r="1531" spans="5:5" ht="15" customHeight="1" x14ac:dyDescent="0.25">
      <c r="E1531" s="12"/>
    </row>
    <row r="1532" spans="5:5" ht="15" customHeight="1" x14ac:dyDescent="0.25">
      <c r="E1532" s="12"/>
    </row>
    <row r="1533" spans="5:5" ht="15" customHeight="1" x14ac:dyDescent="0.25">
      <c r="E1533" s="12"/>
    </row>
    <row r="1534" spans="5:5" ht="15" customHeight="1" x14ac:dyDescent="0.25">
      <c r="E1534" s="12"/>
    </row>
    <row r="1535" spans="5:5" ht="15" customHeight="1" x14ac:dyDescent="0.25">
      <c r="E1535" s="12"/>
    </row>
    <row r="1536" spans="5:5" ht="15" customHeight="1" x14ac:dyDescent="0.25">
      <c r="E1536" s="12"/>
    </row>
    <row r="1537" spans="5:5" ht="15" customHeight="1" x14ac:dyDescent="0.25">
      <c r="E1537" s="12"/>
    </row>
    <row r="1538" spans="5:5" ht="15" customHeight="1" x14ac:dyDescent="0.25">
      <c r="E1538" s="12"/>
    </row>
    <row r="1539" spans="5:5" ht="15" customHeight="1" x14ac:dyDescent="0.25">
      <c r="E1539" s="12"/>
    </row>
    <row r="1540" spans="5:5" ht="15" customHeight="1" x14ac:dyDescent="0.25">
      <c r="E1540" s="12"/>
    </row>
    <row r="1541" spans="5:5" ht="15" customHeight="1" x14ac:dyDescent="0.25">
      <c r="E1541" s="12"/>
    </row>
    <row r="1542" spans="5:5" ht="15" customHeight="1" x14ac:dyDescent="0.25">
      <c r="E1542" s="12"/>
    </row>
    <row r="1543" spans="5:5" ht="15" customHeight="1" x14ac:dyDescent="0.25">
      <c r="E1543" s="12"/>
    </row>
    <row r="1544" spans="5:5" ht="15" customHeight="1" x14ac:dyDescent="0.25">
      <c r="E1544" s="12"/>
    </row>
    <row r="1545" spans="5:5" ht="15" customHeight="1" x14ac:dyDescent="0.25">
      <c r="E1545" s="12"/>
    </row>
    <row r="1546" spans="5:5" ht="15" customHeight="1" x14ac:dyDescent="0.25">
      <c r="E1546" s="12"/>
    </row>
    <row r="1547" spans="5:5" ht="15" customHeight="1" x14ac:dyDescent="0.25">
      <c r="E1547" s="12"/>
    </row>
    <row r="1548" spans="5:5" ht="15" customHeight="1" x14ac:dyDescent="0.25">
      <c r="E1548" s="12"/>
    </row>
    <row r="1549" spans="5:5" ht="15" customHeight="1" x14ac:dyDescent="0.25">
      <c r="E1549" s="12"/>
    </row>
    <row r="1550" spans="5:5" ht="15" customHeight="1" x14ac:dyDescent="0.25">
      <c r="E1550" s="12"/>
    </row>
    <row r="1551" spans="5:5" ht="15" customHeight="1" x14ac:dyDescent="0.25">
      <c r="E1551" s="12"/>
    </row>
    <row r="1552" spans="5:5" ht="15" customHeight="1" x14ac:dyDescent="0.25">
      <c r="E1552" s="12"/>
    </row>
    <row r="1553" spans="5:5" ht="15" customHeight="1" x14ac:dyDescent="0.25">
      <c r="E1553" s="12"/>
    </row>
    <row r="1554" spans="5:5" ht="15" customHeight="1" x14ac:dyDescent="0.25">
      <c r="E1554" s="12"/>
    </row>
    <row r="1555" spans="5:5" ht="15" customHeight="1" x14ac:dyDescent="0.25">
      <c r="E1555" s="12"/>
    </row>
    <row r="1556" spans="5:5" ht="15" customHeight="1" x14ac:dyDescent="0.25">
      <c r="E1556" s="12"/>
    </row>
    <row r="1557" spans="5:5" ht="15" customHeight="1" x14ac:dyDescent="0.25">
      <c r="E1557" s="12"/>
    </row>
    <row r="1558" spans="5:5" ht="15" customHeight="1" x14ac:dyDescent="0.25">
      <c r="E1558" s="12"/>
    </row>
    <row r="1559" spans="5:5" ht="15" customHeight="1" x14ac:dyDescent="0.25">
      <c r="E1559" s="12"/>
    </row>
    <row r="1560" spans="5:5" ht="15" customHeight="1" x14ac:dyDescent="0.25">
      <c r="E1560" s="12"/>
    </row>
    <row r="1561" spans="5:5" ht="15" customHeight="1" x14ac:dyDescent="0.25">
      <c r="E1561" s="12"/>
    </row>
    <row r="1562" spans="5:5" ht="15" customHeight="1" x14ac:dyDescent="0.25">
      <c r="E1562" s="12"/>
    </row>
    <row r="1563" spans="5:5" ht="15" customHeight="1" x14ac:dyDescent="0.25">
      <c r="E1563" s="12"/>
    </row>
    <row r="1564" spans="5:5" ht="15" customHeight="1" x14ac:dyDescent="0.25">
      <c r="E1564" s="12"/>
    </row>
    <row r="1565" spans="5:5" ht="15" customHeight="1" x14ac:dyDescent="0.25">
      <c r="E1565" s="12"/>
    </row>
    <row r="1566" spans="5:5" ht="15" customHeight="1" x14ac:dyDescent="0.25">
      <c r="E1566" s="12"/>
    </row>
    <row r="1567" spans="5:5" ht="15" customHeight="1" x14ac:dyDescent="0.25">
      <c r="E1567" s="12"/>
    </row>
    <row r="1568" spans="5:5" ht="15" customHeight="1" x14ac:dyDescent="0.25">
      <c r="E1568" s="12"/>
    </row>
    <row r="1569" spans="5:5" ht="15" customHeight="1" x14ac:dyDescent="0.25">
      <c r="E1569" s="12"/>
    </row>
    <row r="1570" spans="5:5" ht="15" customHeight="1" x14ac:dyDescent="0.25">
      <c r="E1570" s="12"/>
    </row>
    <row r="1571" spans="5:5" ht="15" customHeight="1" x14ac:dyDescent="0.25">
      <c r="E1571" s="12"/>
    </row>
    <row r="1572" spans="5:5" ht="15" customHeight="1" x14ac:dyDescent="0.25">
      <c r="E1572" s="12"/>
    </row>
    <row r="1573" spans="5:5" ht="15" customHeight="1" x14ac:dyDescent="0.25">
      <c r="E1573" s="12"/>
    </row>
    <row r="1574" spans="5:5" ht="15" customHeight="1" x14ac:dyDescent="0.25">
      <c r="E1574" s="12"/>
    </row>
    <row r="1575" spans="5:5" ht="15" customHeight="1" x14ac:dyDescent="0.25">
      <c r="E1575" s="12"/>
    </row>
    <row r="1576" spans="5:5" ht="15" customHeight="1" x14ac:dyDescent="0.25">
      <c r="E1576" s="12"/>
    </row>
    <row r="1577" spans="5:5" ht="15" customHeight="1" x14ac:dyDescent="0.25">
      <c r="E1577" s="12"/>
    </row>
    <row r="1578" spans="5:5" ht="15" customHeight="1" x14ac:dyDescent="0.25">
      <c r="E1578" s="12"/>
    </row>
    <row r="1579" spans="5:5" ht="15" customHeight="1" x14ac:dyDescent="0.25">
      <c r="E1579" s="12"/>
    </row>
    <row r="1580" spans="5:5" ht="15" customHeight="1" x14ac:dyDescent="0.25">
      <c r="E1580" s="12"/>
    </row>
    <row r="1581" spans="5:5" ht="15" customHeight="1" x14ac:dyDescent="0.25">
      <c r="E1581" s="12"/>
    </row>
    <row r="1582" spans="5:5" ht="15" customHeight="1" x14ac:dyDescent="0.25">
      <c r="E1582" s="12"/>
    </row>
    <row r="1583" spans="5:5" ht="15" customHeight="1" x14ac:dyDescent="0.25">
      <c r="E1583" s="12"/>
    </row>
    <row r="1584" spans="5:5" ht="15" customHeight="1" x14ac:dyDescent="0.25">
      <c r="E1584" s="12"/>
    </row>
    <row r="1585" spans="5:5" ht="15" customHeight="1" x14ac:dyDescent="0.25">
      <c r="E1585" s="12"/>
    </row>
    <row r="1586" spans="5:5" ht="15" customHeight="1" x14ac:dyDescent="0.25">
      <c r="E1586" s="12"/>
    </row>
    <row r="1587" spans="5:5" ht="15" customHeight="1" x14ac:dyDescent="0.25">
      <c r="E1587" s="12"/>
    </row>
    <row r="1588" spans="5:5" ht="15" customHeight="1" x14ac:dyDescent="0.25">
      <c r="E1588" s="12"/>
    </row>
    <row r="1589" spans="5:5" ht="15" customHeight="1" x14ac:dyDescent="0.25">
      <c r="E1589" s="12"/>
    </row>
    <row r="1590" spans="5:5" ht="15" customHeight="1" x14ac:dyDescent="0.25">
      <c r="E1590" s="12"/>
    </row>
    <row r="1591" spans="5:5" ht="15" customHeight="1" x14ac:dyDescent="0.25">
      <c r="E1591" s="12"/>
    </row>
    <row r="1592" spans="5:5" ht="15" customHeight="1" x14ac:dyDescent="0.25">
      <c r="E1592" s="12"/>
    </row>
    <row r="1593" spans="5:5" ht="15" customHeight="1" x14ac:dyDescent="0.25">
      <c r="E1593" s="12"/>
    </row>
    <row r="1594" spans="5:5" ht="15" customHeight="1" x14ac:dyDescent="0.25">
      <c r="E1594" s="12"/>
    </row>
    <row r="1595" spans="5:5" ht="15" customHeight="1" x14ac:dyDescent="0.25">
      <c r="E1595" s="12"/>
    </row>
    <row r="1596" spans="5:5" ht="15" customHeight="1" x14ac:dyDescent="0.25">
      <c r="E1596" s="12"/>
    </row>
    <row r="1597" spans="5:5" ht="15" customHeight="1" x14ac:dyDescent="0.25">
      <c r="E1597" s="12"/>
    </row>
    <row r="1598" spans="5:5" ht="15" customHeight="1" x14ac:dyDescent="0.25">
      <c r="E1598" s="12"/>
    </row>
    <row r="1599" spans="5:5" ht="15" customHeight="1" x14ac:dyDescent="0.25">
      <c r="E1599" s="12"/>
    </row>
    <row r="1600" spans="5:5" ht="15" customHeight="1" x14ac:dyDescent="0.25">
      <c r="E1600" s="12"/>
    </row>
    <row r="1601" spans="5:5" ht="15" customHeight="1" x14ac:dyDescent="0.25">
      <c r="E1601" s="12"/>
    </row>
    <row r="1602" spans="5:5" ht="15" customHeight="1" x14ac:dyDescent="0.25">
      <c r="E1602" s="12"/>
    </row>
    <row r="1603" spans="5:5" ht="15" customHeight="1" x14ac:dyDescent="0.25">
      <c r="E1603" s="12"/>
    </row>
    <row r="1604" spans="5:5" ht="15" customHeight="1" x14ac:dyDescent="0.25">
      <c r="E1604" s="12"/>
    </row>
    <row r="1605" spans="5:5" ht="15" customHeight="1" x14ac:dyDescent="0.25">
      <c r="E1605" s="12"/>
    </row>
    <row r="1606" spans="5:5" ht="15" customHeight="1" x14ac:dyDescent="0.25">
      <c r="E1606" s="12"/>
    </row>
    <row r="1607" spans="5:5" ht="15" customHeight="1" x14ac:dyDescent="0.25">
      <c r="E1607" s="12"/>
    </row>
    <row r="1608" spans="5:5" ht="15" customHeight="1" x14ac:dyDescent="0.25">
      <c r="E1608" s="12"/>
    </row>
    <row r="1609" spans="5:5" ht="15" customHeight="1" x14ac:dyDescent="0.25">
      <c r="E1609" s="12"/>
    </row>
    <row r="1610" spans="5:5" ht="15" customHeight="1" x14ac:dyDescent="0.25">
      <c r="E1610" s="12"/>
    </row>
    <row r="1611" spans="5:5" ht="15" customHeight="1" x14ac:dyDescent="0.25">
      <c r="E1611" s="12"/>
    </row>
    <row r="1612" spans="5:5" ht="15" customHeight="1" x14ac:dyDescent="0.25">
      <c r="E1612" s="12"/>
    </row>
    <row r="1613" spans="5:5" ht="15" customHeight="1" x14ac:dyDescent="0.25">
      <c r="E1613" s="12"/>
    </row>
    <row r="1614" spans="5:5" ht="15" customHeight="1" x14ac:dyDescent="0.25">
      <c r="E1614" s="12"/>
    </row>
    <row r="1615" spans="5:5" ht="15" customHeight="1" x14ac:dyDescent="0.25">
      <c r="E1615" s="12"/>
    </row>
    <row r="1616" spans="5:5" ht="15" customHeight="1" x14ac:dyDescent="0.25">
      <c r="E1616" s="12"/>
    </row>
    <row r="1617" spans="5:5" ht="15" customHeight="1" x14ac:dyDescent="0.25">
      <c r="E1617" s="12"/>
    </row>
    <row r="1618" spans="5:5" ht="15" customHeight="1" x14ac:dyDescent="0.25">
      <c r="E1618" s="12"/>
    </row>
    <row r="1619" spans="5:5" ht="15" customHeight="1" x14ac:dyDescent="0.25">
      <c r="E1619" s="12"/>
    </row>
    <row r="1620" spans="5:5" ht="15" customHeight="1" x14ac:dyDescent="0.25">
      <c r="E1620" s="12"/>
    </row>
    <row r="1621" spans="5:5" ht="15" customHeight="1" x14ac:dyDescent="0.25">
      <c r="E1621" s="12"/>
    </row>
    <row r="1622" spans="5:5" ht="15" customHeight="1" x14ac:dyDescent="0.25">
      <c r="E1622" s="12"/>
    </row>
    <row r="1623" spans="5:5" ht="15" customHeight="1" x14ac:dyDescent="0.25">
      <c r="E1623" s="12"/>
    </row>
    <row r="1624" spans="5:5" ht="15" customHeight="1" x14ac:dyDescent="0.25">
      <c r="E1624" s="12"/>
    </row>
    <row r="1625" spans="5:5" ht="15" customHeight="1" x14ac:dyDescent="0.25">
      <c r="E1625" s="12"/>
    </row>
    <row r="1626" spans="5:5" ht="15" customHeight="1" x14ac:dyDescent="0.25">
      <c r="E1626" s="12"/>
    </row>
    <row r="1627" spans="5:5" ht="15" customHeight="1" x14ac:dyDescent="0.25">
      <c r="E1627" s="12"/>
    </row>
    <row r="1628" spans="5:5" ht="15" customHeight="1" x14ac:dyDescent="0.25">
      <c r="E1628" s="12"/>
    </row>
    <row r="1629" spans="5:5" ht="15" customHeight="1" x14ac:dyDescent="0.25">
      <c r="E1629" s="12"/>
    </row>
    <row r="1630" spans="5:5" ht="15" customHeight="1" x14ac:dyDescent="0.25">
      <c r="E1630" s="12"/>
    </row>
    <row r="1631" spans="5:5" ht="15" customHeight="1" x14ac:dyDescent="0.25">
      <c r="E1631" s="12"/>
    </row>
    <row r="1632" spans="5:5" ht="15" customHeight="1" x14ac:dyDescent="0.25">
      <c r="E1632" s="12"/>
    </row>
    <row r="1633" spans="5:5" ht="15" customHeight="1" x14ac:dyDescent="0.25">
      <c r="E1633" s="12"/>
    </row>
    <row r="1634" spans="5:5" ht="15" customHeight="1" x14ac:dyDescent="0.25">
      <c r="E1634" s="12"/>
    </row>
    <row r="1635" spans="5:5" ht="15" customHeight="1" x14ac:dyDescent="0.25">
      <c r="E1635" s="12"/>
    </row>
    <row r="1636" spans="5:5" ht="15" customHeight="1" x14ac:dyDescent="0.25">
      <c r="E1636" s="12"/>
    </row>
    <row r="1637" spans="5:5" ht="15" customHeight="1" x14ac:dyDescent="0.25">
      <c r="E1637" s="12"/>
    </row>
    <row r="1638" spans="5:5" ht="15" customHeight="1" x14ac:dyDescent="0.25">
      <c r="E1638" s="12"/>
    </row>
    <row r="1639" spans="5:5" ht="15" customHeight="1" x14ac:dyDescent="0.25">
      <c r="E1639" s="12"/>
    </row>
    <row r="1640" spans="5:5" ht="15" customHeight="1" x14ac:dyDescent="0.25">
      <c r="E1640" s="12"/>
    </row>
    <row r="1641" spans="5:5" ht="15" customHeight="1" x14ac:dyDescent="0.25">
      <c r="E1641" s="12"/>
    </row>
    <row r="1642" spans="5:5" ht="15" customHeight="1" x14ac:dyDescent="0.25">
      <c r="E1642" s="12"/>
    </row>
    <row r="1643" spans="5:5" ht="15" customHeight="1" x14ac:dyDescent="0.25">
      <c r="E1643" s="12"/>
    </row>
    <row r="1644" spans="5:5" ht="15" customHeight="1" x14ac:dyDescent="0.25">
      <c r="E1644" s="12"/>
    </row>
    <row r="1645" spans="5:5" ht="15" customHeight="1" x14ac:dyDescent="0.25">
      <c r="E1645" s="12"/>
    </row>
    <row r="1646" spans="5:5" ht="15" customHeight="1" x14ac:dyDescent="0.25">
      <c r="E1646" s="12"/>
    </row>
    <row r="1647" spans="5:5" ht="15" customHeight="1" x14ac:dyDescent="0.25">
      <c r="E1647" s="12"/>
    </row>
    <row r="1648" spans="5:5" ht="15" customHeight="1" x14ac:dyDescent="0.25">
      <c r="E1648" s="12"/>
    </row>
    <row r="1649" spans="5:5" ht="15" customHeight="1" x14ac:dyDescent="0.25">
      <c r="E1649" s="12"/>
    </row>
    <row r="1650" spans="5:5" ht="15" customHeight="1" x14ac:dyDescent="0.25">
      <c r="E1650" s="12"/>
    </row>
    <row r="1651" spans="5:5" ht="15" customHeight="1" x14ac:dyDescent="0.25">
      <c r="E1651" s="12"/>
    </row>
    <row r="1652" spans="5:5" ht="15" customHeight="1" x14ac:dyDescent="0.25">
      <c r="E1652" s="12"/>
    </row>
    <row r="1653" spans="5:5" ht="15" customHeight="1" x14ac:dyDescent="0.25">
      <c r="E1653" s="12"/>
    </row>
    <row r="1654" spans="5:5" ht="15" customHeight="1" x14ac:dyDescent="0.25">
      <c r="E1654" s="12"/>
    </row>
    <row r="1655" spans="5:5" ht="15" customHeight="1" x14ac:dyDescent="0.25">
      <c r="E1655" s="12"/>
    </row>
    <row r="1656" spans="5:5" ht="15" customHeight="1" x14ac:dyDescent="0.25">
      <c r="E1656" s="12"/>
    </row>
    <row r="1657" spans="5:5" ht="15" customHeight="1" x14ac:dyDescent="0.25">
      <c r="E1657" s="12"/>
    </row>
    <row r="1658" spans="5:5" ht="15" customHeight="1" x14ac:dyDescent="0.25">
      <c r="E1658" s="12"/>
    </row>
    <row r="1659" spans="5:5" ht="15" customHeight="1" x14ac:dyDescent="0.25">
      <c r="E1659" s="12"/>
    </row>
    <row r="1660" spans="5:5" ht="15" customHeight="1" x14ac:dyDescent="0.25">
      <c r="E1660" s="12"/>
    </row>
    <row r="1661" spans="5:5" ht="15" customHeight="1" x14ac:dyDescent="0.25">
      <c r="E1661" s="12"/>
    </row>
    <row r="1662" spans="5:5" ht="15" customHeight="1" x14ac:dyDescent="0.25">
      <c r="E1662" s="12"/>
    </row>
    <row r="1663" spans="5:5" ht="15" customHeight="1" x14ac:dyDescent="0.25">
      <c r="E1663" s="12"/>
    </row>
    <row r="1664" spans="5:5" ht="15" customHeight="1" x14ac:dyDescent="0.25">
      <c r="E1664" s="12"/>
    </row>
    <row r="1665" spans="5:5" ht="15" customHeight="1" x14ac:dyDescent="0.25">
      <c r="E1665" s="12"/>
    </row>
    <row r="1666" spans="5:5" ht="15" customHeight="1" x14ac:dyDescent="0.25">
      <c r="E1666" s="12"/>
    </row>
    <row r="1667" spans="5:5" ht="15" customHeight="1" x14ac:dyDescent="0.25">
      <c r="E1667" s="12"/>
    </row>
    <row r="1668" spans="5:5" ht="15" customHeight="1" x14ac:dyDescent="0.25">
      <c r="E1668" s="12"/>
    </row>
    <row r="1669" spans="5:5" ht="15" customHeight="1" x14ac:dyDescent="0.25">
      <c r="E1669" s="12"/>
    </row>
    <row r="1670" spans="5:5" ht="15" customHeight="1" x14ac:dyDescent="0.25">
      <c r="E1670" s="12"/>
    </row>
    <row r="1671" spans="5:5" ht="15" customHeight="1" x14ac:dyDescent="0.25">
      <c r="E1671" s="12"/>
    </row>
    <row r="1672" spans="5:5" ht="15" customHeight="1" x14ac:dyDescent="0.25">
      <c r="E1672" s="12"/>
    </row>
    <row r="1673" spans="5:5" ht="15" customHeight="1" x14ac:dyDescent="0.25">
      <c r="E1673" s="12"/>
    </row>
    <row r="1674" spans="5:5" ht="15" customHeight="1" x14ac:dyDescent="0.25">
      <c r="E1674" s="12"/>
    </row>
    <row r="1675" spans="5:5" ht="15" customHeight="1" x14ac:dyDescent="0.25">
      <c r="E1675" s="12"/>
    </row>
    <row r="1676" spans="5:5" ht="15" customHeight="1" x14ac:dyDescent="0.25">
      <c r="E1676" s="12"/>
    </row>
    <row r="1677" spans="5:5" ht="15" customHeight="1" x14ac:dyDescent="0.25">
      <c r="E1677" s="12"/>
    </row>
    <row r="1678" spans="5:5" ht="15" customHeight="1" x14ac:dyDescent="0.25">
      <c r="E1678" s="12"/>
    </row>
    <row r="1679" spans="5:5" ht="15" customHeight="1" x14ac:dyDescent="0.25">
      <c r="E1679" s="12"/>
    </row>
    <row r="1680" spans="5:5" ht="15" customHeight="1" x14ac:dyDescent="0.25">
      <c r="E1680" s="12"/>
    </row>
    <row r="1681" spans="5:5" ht="15" customHeight="1" x14ac:dyDescent="0.25">
      <c r="E1681" s="12"/>
    </row>
    <row r="1682" spans="5:5" ht="15" customHeight="1" x14ac:dyDescent="0.25">
      <c r="E1682" s="12"/>
    </row>
    <row r="1683" spans="5:5" ht="15" customHeight="1" x14ac:dyDescent="0.25">
      <c r="E1683" s="12"/>
    </row>
    <row r="1684" spans="5:5" ht="15" customHeight="1" x14ac:dyDescent="0.25">
      <c r="E1684" s="12"/>
    </row>
    <row r="1685" spans="5:5" ht="15" customHeight="1" x14ac:dyDescent="0.25">
      <c r="E1685" s="12"/>
    </row>
    <row r="1686" spans="5:5" ht="15" customHeight="1" x14ac:dyDescent="0.25">
      <c r="E1686" s="12"/>
    </row>
    <row r="1687" spans="5:5" ht="15" customHeight="1" x14ac:dyDescent="0.25">
      <c r="E1687" s="12"/>
    </row>
    <row r="1688" spans="5:5" ht="15" customHeight="1" x14ac:dyDescent="0.25">
      <c r="E1688" s="12"/>
    </row>
    <row r="1689" spans="5:5" ht="15" customHeight="1" x14ac:dyDescent="0.25">
      <c r="E1689" s="12"/>
    </row>
    <row r="1690" spans="5:5" ht="15" customHeight="1" x14ac:dyDescent="0.25">
      <c r="E1690" s="12"/>
    </row>
    <row r="1691" spans="5:5" ht="15" customHeight="1" x14ac:dyDescent="0.25">
      <c r="E1691" s="12"/>
    </row>
    <row r="1692" spans="5:5" ht="15" customHeight="1" x14ac:dyDescent="0.25">
      <c r="E1692" s="12"/>
    </row>
    <row r="1693" spans="5:5" ht="15" customHeight="1" x14ac:dyDescent="0.25">
      <c r="E1693" s="12"/>
    </row>
    <row r="1694" spans="5:5" ht="15" customHeight="1" x14ac:dyDescent="0.25">
      <c r="E1694" s="12"/>
    </row>
    <row r="1695" spans="5:5" ht="15" customHeight="1" x14ac:dyDescent="0.25">
      <c r="E1695" s="12"/>
    </row>
    <row r="1696" spans="5:5" ht="15" customHeight="1" x14ac:dyDescent="0.25">
      <c r="E1696" s="12"/>
    </row>
    <row r="1697" spans="5:5" ht="15" customHeight="1" x14ac:dyDescent="0.25">
      <c r="E1697" s="12"/>
    </row>
    <row r="1698" spans="5:5" ht="15" customHeight="1" x14ac:dyDescent="0.25">
      <c r="E1698" s="12"/>
    </row>
    <row r="1699" spans="5:5" ht="15" customHeight="1" x14ac:dyDescent="0.25">
      <c r="E1699" s="12"/>
    </row>
    <row r="1700" spans="5:5" ht="15" customHeight="1" x14ac:dyDescent="0.25">
      <c r="E1700" s="12"/>
    </row>
    <row r="1701" spans="5:5" ht="15" customHeight="1" x14ac:dyDescent="0.25">
      <c r="E1701" s="12"/>
    </row>
    <row r="1702" spans="5:5" ht="15" customHeight="1" x14ac:dyDescent="0.25">
      <c r="E1702" s="12"/>
    </row>
    <row r="1703" spans="5:5" ht="15" customHeight="1" x14ac:dyDescent="0.25">
      <c r="E1703" s="12"/>
    </row>
    <row r="1704" spans="5:5" ht="15" customHeight="1" x14ac:dyDescent="0.25">
      <c r="E1704" s="12"/>
    </row>
    <row r="1705" spans="5:5" ht="15" customHeight="1" x14ac:dyDescent="0.25">
      <c r="E1705" s="12"/>
    </row>
    <row r="1706" spans="5:5" ht="15" customHeight="1" x14ac:dyDescent="0.25">
      <c r="E1706" s="12"/>
    </row>
    <row r="1707" spans="5:5" ht="15" customHeight="1" x14ac:dyDescent="0.25">
      <c r="E1707" s="12"/>
    </row>
    <row r="1708" spans="5:5" ht="15" customHeight="1" x14ac:dyDescent="0.25">
      <c r="E1708" s="12"/>
    </row>
    <row r="1709" spans="5:5" ht="15" customHeight="1" x14ac:dyDescent="0.25">
      <c r="E1709" s="12"/>
    </row>
    <row r="1710" spans="5:5" ht="15" customHeight="1" x14ac:dyDescent="0.25">
      <c r="E1710" s="12"/>
    </row>
    <row r="1711" spans="5:5" ht="15" customHeight="1" x14ac:dyDescent="0.25">
      <c r="E1711" s="12"/>
    </row>
    <row r="1712" spans="5:5" ht="15" customHeight="1" x14ac:dyDescent="0.25">
      <c r="E1712" s="12"/>
    </row>
    <row r="1713" spans="5:5" ht="15" customHeight="1" x14ac:dyDescent="0.25">
      <c r="E1713" s="12"/>
    </row>
    <row r="1714" spans="5:5" ht="15" customHeight="1" x14ac:dyDescent="0.25">
      <c r="E1714" s="12"/>
    </row>
    <row r="1715" spans="5:5" ht="15" customHeight="1" x14ac:dyDescent="0.25">
      <c r="E1715" s="12"/>
    </row>
    <row r="1716" spans="5:5" ht="15" customHeight="1" x14ac:dyDescent="0.25">
      <c r="E1716" s="12"/>
    </row>
    <row r="1717" spans="5:5" ht="15" customHeight="1" x14ac:dyDescent="0.25">
      <c r="E1717" s="12"/>
    </row>
    <row r="1718" spans="5:5" ht="15" customHeight="1" x14ac:dyDescent="0.25">
      <c r="E1718" s="12"/>
    </row>
    <row r="1719" spans="5:5" ht="15" customHeight="1" x14ac:dyDescent="0.25">
      <c r="E1719" s="12"/>
    </row>
    <row r="1720" spans="5:5" ht="15" customHeight="1" x14ac:dyDescent="0.25">
      <c r="E1720" s="12"/>
    </row>
    <row r="1721" spans="5:5" ht="15" customHeight="1" x14ac:dyDescent="0.25">
      <c r="E1721" s="12"/>
    </row>
    <row r="1722" spans="5:5" ht="15" customHeight="1" x14ac:dyDescent="0.25">
      <c r="E1722" s="12"/>
    </row>
    <row r="1723" spans="5:5" ht="15" customHeight="1" x14ac:dyDescent="0.25">
      <c r="E1723" s="12"/>
    </row>
    <row r="1724" spans="5:5" ht="15" customHeight="1" x14ac:dyDescent="0.25">
      <c r="E1724" s="12"/>
    </row>
    <row r="1725" spans="5:5" ht="15" customHeight="1" x14ac:dyDescent="0.25">
      <c r="E1725" s="12"/>
    </row>
    <row r="1726" spans="5:5" ht="15" customHeight="1" x14ac:dyDescent="0.25">
      <c r="E1726" s="12"/>
    </row>
    <row r="1727" spans="5:5" ht="15" customHeight="1" x14ac:dyDescent="0.25">
      <c r="E1727" s="12"/>
    </row>
    <row r="1728" spans="5:5" ht="15" customHeight="1" x14ac:dyDescent="0.25">
      <c r="E1728" s="12"/>
    </row>
    <row r="1729" spans="5:5" ht="15" customHeight="1" x14ac:dyDescent="0.25">
      <c r="E1729" s="12"/>
    </row>
    <row r="1730" spans="5:5" ht="15" customHeight="1" x14ac:dyDescent="0.25">
      <c r="E1730" s="12"/>
    </row>
    <row r="1731" spans="5:5" ht="15" customHeight="1" x14ac:dyDescent="0.25">
      <c r="E1731" s="12"/>
    </row>
    <row r="1732" spans="5:5" ht="15" customHeight="1" x14ac:dyDescent="0.25">
      <c r="E1732" s="12"/>
    </row>
    <row r="1733" spans="5:5" ht="15" customHeight="1" x14ac:dyDescent="0.25">
      <c r="E1733" s="12"/>
    </row>
    <row r="1734" spans="5:5" ht="15" customHeight="1" x14ac:dyDescent="0.25">
      <c r="E1734" s="12"/>
    </row>
    <row r="1735" spans="5:5" ht="15" customHeight="1" x14ac:dyDescent="0.25">
      <c r="E1735" s="12"/>
    </row>
    <row r="1736" spans="5:5" ht="15" customHeight="1" x14ac:dyDescent="0.25">
      <c r="E1736" s="12"/>
    </row>
    <row r="1737" spans="5:5" ht="15" customHeight="1" x14ac:dyDescent="0.25">
      <c r="E1737" s="12"/>
    </row>
    <row r="1738" spans="5:5" ht="15" customHeight="1" x14ac:dyDescent="0.25">
      <c r="E1738" s="12"/>
    </row>
    <row r="1739" spans="5:5" ht="15" customHeight="1" x14ac:dyDescent="0.25">
      <c r="E1739" s="12"/>
    </row>
    <row r="1740" spans="5:5" ht="15" customHeight="1" x14ac:dyDescent="0.25">
      <c r="E1740" s="12"/>
    </row>
    <row r="1741" spans="5:5" ht="15" customHeight="1" x14ac:dyDescent="0.25">
      <c r="E1741" s="12"/>
    </row>
    <row r="1742" spans="5:5" ht="15" customHeight="1" x14ac:dyDescent="0.25">
      <c r="E1742" s="12"/>
    </row>
    <row r="1743" spans="5:5" ht="15" customHeight="1" x14ac:dyDescent="0.25">
      <c r="E1743" s="12"/>
    </row>
    <row r="1744" spans="5:5" ht="15" customHeight="1" x14ac:dyDescent="0.25">
      <c r="E1744" s="12"/>
    </row>
    <row r="1745" spans="5:5" ht="15" customHeight="1" x14ac:dyDescent="0.25">
      <c r="E1745" s="12"/>
    </row>
    <row r="1746" spans="5:5" ht="15" customHeight="1" x14ac:dyDescent="0.25">
      <c r="E1746" s="12"/>
    </row>
    <row r="1747" spans="5:5" ht="15" customHeight="1" x14ac:dyDescent="0.25">
      <c r="E1747" s="12"/>
    </row>
    <row r="1748" spans="5:5" ht="15" customHeight="1" x14ac:dyDescent="0.25">
      <c r="E1748" s="12"/>
    </row>
    <row r="1749" spans="5:5" ht="15" customHeight="1" x14ac:dyDescent="0.25">
      <c r="E1749" s="12"/>
    </row>
    <row r="1750" spans="5:5" ht="15" customHeight="1" x14ac:dyDescent="0.25">
      <c r="E1750" s="12"/>
    </row>
    <row r="1751" spans="5:5" ht="15" customHeight="1" x14ac:dyDescent="0.25">
      <c r="E1751" s="12"/>
    </row>
    <row r="1752" spans="5:5" ht="15" customHeight="1" x14ac:dyDescent="0.25">
      <c r="E1752" s="12"/>
    </row>
    <row r="1753" spans="5:5" ht="15" customHeight="1" x14ac:dyDescent="0.25">
      <c r="E1753" s="12"/>
    </row>
    <row r="1754" spans="5:5" ht="15" customHeight="1" x14ac:dyDescent="0.25">
      <c r="E1754" s="12"/>
    </row>
    <row r="1755" spans="5:5" ht="15" customHeight="1" x14ac:dyDescent="0.25">
      <c r="E1755" s="12"/>
    </row>
    <row r="1756" spans="5:5" ht="15" customHeight="1" x14ac:dyDescent="0.25">
      <c r="E1756" s="12"/>
    </row>
    <row r="1757" spans="5:5" ht="15" customHeight="1" x14ac:dyDescent="0.25">
      <c r="E1757" s="12"/>
    </row>
    <row r="1758" spans="5:5" ht="15" customHeight="1" x14ac:dyDescent="0.25">
      <c r="E1758" s="12"/>
    </row>
    <row r="1759" spans="5:5" ht="15" customHeight="1" x14ac:dyDescent="0.25">
      <c r="E1759" s="12"/>
    </row>
    <row r="1760" spans="5:5" ht="15" customHeight="1" x14ac:dyDescent="0.25">
      <c r="E1760" s="12"/>
    </row>
    <row r="1761" spans="5:5" ht="15" customHeight="1" x14ac:dyDescent="0.25">
      <c r="E1761" s="12"/>
    </row>
    <row r="1762" spans="5:5" ht="15" customHeight="1" x14ac:dyDescent="0.25">
      <c r="E1762" s="12"/>
    </row>
    <row r="1763" spans="5:5" ht="15" customHeight="1" x14ac:dyDescent="0.25">
      <c r="E1763" s="12"/>
    </row>
    <row r="1764" spans="5:5" ht="15" customHeight="1" x14ac:dyDescent="0.25">
      <c r="E1764" s="12"/>
    </row>
    <row r="1765" spans="5:5" ht="15" customHeight="1" x14ac:dyDescent="0.25">
      <c r="E1765" s="12"/>
    </row>
    <row r="1766" spans="5:5" ht="15" customHeight="1" x14ac:dyDescent="0.25">
      <c r="E1766" s="12"/>
    </row>
    <row r="1767" spans="5:5" ht="15" customHeight="1" x14ac:dyDescent="0.25">
      <c r="E1767" s="12"/>
    </row>
    <row r="1768" spans="5:5" ht="15" customHeight="1" x14ac:dyDescent="0.25">
      <c r="E1768" s="12"/>
    </row>
    <row r="1769" spans="5:5" ht="15" customHeight="1" x14ac:dyDescent="0.25">
      <c r="E1769" s="12"/>
    </row>
    <row r="1770" spans="5:5" ht="15" customHeight="1" x14ac:dyDescent="0.25">
      <c r="E1770" s="12"/>
    </row>
    <row r="1771" spans="5:5" ht="15" customHeight="1" x14ac:dyDescent="0.25">
      <c r="E1771" s="12"/>
    </row>
    <row r="1772" spans="5:5" ht="15" customHeight="1" x14ac:dyDescent="0.25">
      <c r="E1772" s="12"/>
    </row>
    <row r="1773" spans="5:5" ht="15" customHeight="1" x14ac:dyDescent="0.25">
      <c r="E1773" s="12"/>
    </row>
    <row r="1774" spans="5:5" ht="15" customHeight="1" x14ac:dyDescent="0.25">
      <c r="E1774" s="12"/>
    </row>
    <row r="1775" spans="5:5" ht="15" customHeight="1" x14ac:dyDescent="0.25">
      <c r="E1775" s="12"/>
    </row>
    <row r="1776" spans="5:5" ht="15" customHeight="1" x14ac:dyDescent="0.25">
      <c r="E1776" s="12"/>
    </row>
    <row r="1777" spans="5:5" ht="15" customHeight="1" x14ac:dyDescent="0.25">
      <c r="E1777" s="12"/>
    </row>
    <row r="1778" spans="5:5" ht="15" customHeight="1" x14ac:dyDescent="0.25">
      <c r="E1778" s="12"/>
    </row>
    <row r="1779" spans="5:5" ht="15" customHeight="1" x14ac:dyDescent="0.25">
      <c r="E1779" s="12"/>
    </row>
    <row r="1780" spans="5:5" ht="15" customHeight="1" x14ac:dyDescent="0.25">
      <c r="E1780" s="12"/>
    </row>
    <row r="1781" spans="5:5" ht="15" customHeight="1" x14ac:dyDescent="0.25">
      <c r="E1781" s="12"/>
    </row>
    <row r="1782" spans="5:5" ht="15" customHeight="1" x14ac:dyDescent="0.25">
      <c r="E1782" s="12"/>
    </row>
    <row r="1783" spans="5:5" ht="15" customHeight="1" x14ac:dyDescent="0.25">
      <c r="E1783" s="12"/>
    </row>
    <row r="1784" spans="5:5" ht="15" customHeight="1" x14ac:dyDescent="0.25">
      <c r="E1784" s="12"/>
    </row>
    <row r="1785" spans="5:5" ht="15" customHeight="1" x14ac:dyDescent="0.25">
      <c r="E1785" s="12"/>
    </row>
    <row r="1786" spans="5:5" ht="15" customHeight="1" x14ac:dyDescent="0.25">
      <c r="E1786" s="12"/>
    </row>
    <row r="1787" spans="5:5" ht="15" customHeight="1" x14ac:dyDescent="0.25">
      <c r="E1787" s="12"/>
    </row>
    <row r="1788" spans="5:5" ht="15" customHeight="1" x14ac:dyDescent="0.25">
      <c r="E1788" s="12"/>
    </row>
    <row r="1789" spans="5:5" ht="15" customHeight="1" x14ac:dyDescent="0.25">
      <c r="E1789" s="12"/>
    </row>
    <row r="1790" spans="5:5" ht="15" customHeight="1" x14ac:dyDescent="0.25">
      <c r="E1790" s="12"/>
    </row>
    <row r="1791" spans="5:5" ht="15" customHeight="1" x14ac:dyDescent="0.25">
      <c r="E1791" s="12"/>
    </row>
    <row r="1792" spans="5:5" ht="15" customHeight="1" x14ac:dyDescent="0.25">
      <c r="E1792" s="12"/>
    </row>
    <row r="1793" spans="5:5" ht="15" customHeight="1" x14ac:dyDescent="0.25">
      <c r="E1793" s="12"/>
    </row>
    <row r="1794" spans="5:5" ht="15" customHeight="1" x14ac:dyDescent="0.25">
      <c r="E1794" s="12"/>
    </row>
    <row r="1795" spans="5:5" ht="15" customHeight="1" x14ac:dyDescent="0.25">
      <c r="E1795" s="12"/>
    </row>
    <row r="1796" spans="5:5" ht="15" customHeight="1" x14ac:dyDescent="0.25">
      <c r="E1796" s="12"/>
    </row>
    <row r="1797" spans="5:5" ht="15" customHeight="1" x14ac:dyDescent="0.25">
      <c r="E1797" s="12"/>
    </row>
    <row r="1798" spans="5:5" ht="15" customHeight="1" x14ac:dyDescent="0.25">
      <c r="E1798" s="12"/>
    </row>
    <row r="1799" spans="5:5" ht="15" customHeight="1" x14ac:dyDescent="0.25">
      <c r="E1799" s="12"/>
    </row>
    <row r="1800" spans="5:5" ht="15" customHeight="1" x14ac:dyDescent="0.25">
      <c r="E1800" s="12"/>
    </row>
    <row r="1801" spans="5:5" ht="15" customHeight="1" x14ac:dyDescent="0.25">
      <c r="E1801" s="12"/>
    </row>
    <row r="1802" spans="5:5" ht="15" customHeight="1" x14ac:dyDescent="0.25">
      <c r="E1802" s="12"/>
    </row>
    <row r="1803" spans="5:5" ht="15" customHeight="1" x14ac:dyDescent="0.25">
      <c r="E1803" s="12"/>
    </row>
    <row r="1804" spans="5:5" ht="15" customHeight="1" x14ac:dyDescent="0.25">
      <c r="E1804" s="12"/>
    </row>
    <row r="1805" spans="5:5" ht="15" customHeight="1" x14ac:dyDescent="0.25">
      <c r="E1805" s="12"/>
    </row>
    <row r="1806" spans="5:5" ht="15" customHeight="1" x14ac:dyDescent="0.25">
      <c r="E1806" s="12"/>
    </row>
    <row r="1807" spans="5:5" ht="15" customHeight="1" x14ac:dyDescent="0.25">
      <c r="E1807" s="12"/>
    </row>
    <row r="1808" spans="5:5" ht="15" customHeight="1" x14ac:dyDescent="0.25">
      <c r="E1808" s="12"/>
    </row>
    <row r="1809" spans="5:5" ht="15" customHeight="1" x14ac:dyDescent="0.25">
      <c r="E1809" s="12"/>
    </row>
    <row r="1810" spans="5:5" ht="15" customHeight="1" x14ac:dyDescent="0.25">
      <c r="E1810" s="12"/>
    </row>
    <row r="1811" spans="5:5" ht="15" customHeight="1" x14ac:dyDescent="0.25">
      <c r="E1811" s="12"/>
    </row>
    <row r="1812" spans="5:5" ht="15" customHeight="1" x14ac:dyDescent="0.25">
      <c r="E1812" s="12"/>
    </row>
    <row r="1813" spans="5:5" ht="15" customHeight="1" x14ac:dyDescent="0.25">
      <c r="E1813" s="12"/>
    </row>
    <row r="1814" spans="5:5" ht="15" customHeight="1" x14ac:dyDescent="0.25">
      <c r="E1814" s="12"/>
    </row>
    <row r="1815" spans="5:5" ht="15" customHeight="1" x14ac:dyDescent="0.25">
      <c r="E1815" s="12"/>
    </row>
    <row r="1816" spans="5:5" ht="15" customHeight="1" x14ac:dyDescent="0.25">
      <c r="E1816" s="12"/>
    </row>
    <row r="1817" spans="5:5" ht="15" customHeight="1" x14ac:dyDescent="0.25">
      <c r="E1817" s="12"/>
    </row>
    <row r="1818" spans="5:5" ht="15" customHeight="1" x14ac:dyDescent="0.25">
      <c r="E1818" s="12"/>
    </row>
    <row r="1819" spans="5:5" ht="15" customHeight="1" x14ac:dyDescent="0.25">
      <c r="E1819" s="12"/>
    </row>
    <row r="1820" spans="5:5" ht="15" customHeight="1" x14ac:dyDescent="0.25">
      <c r="E1820" s="12"/>
    </row>
    <row r="1821" spans="5:5" ht="15" customHeight="1" x14ac:dyDescent="0.25">
      <c r="E1821" s="12"/>
    </row>
    <row r="1822" spans="5:5" ht="15" customHeight="1" x14ac:dyDescent="0.25">
      <c r="E1822" s="12"/>
    </row>
    <row r="1823" spans="5:5" ht="15" customHeight="1" x14ac:dyDescent="0.25">
      <c r="E1823" s="12"/>
    </row>
    <row r="1824" spans="5:5" ht="15" customHeight="1" x14ac:dyDescent="0.25">
      <c r="E1824" s="12"/>
    </row>
    <row r="1825" spans="5:5" ht="15" customHeight="1" x14ac:dyDescent="0.25">
      <c r="E1825" s="12"/>
    </row>
    <row r="1826" spans="5:5" ht="15" customHeight="1" x14ac:dyDescent="0.25">
      <c r="E1826" s="12"/>
    </row>
    <row r="1827" spans="5:5" ht="15" customHeight="1" x14ac:dyDescent="0.25">
      <c r="E1827" s="12"/>
    </row>
    <row r="1828" spans="5:5" ht="15" customHeight="1" x14ac:dyDescent="0.25">
      <c r="E1828" s="12"/>
    </row>
    <row r="1829" spans="5:5" ht="15" customHeight="1" x14ac:dyDescent="0.25">
      <c r="E1829" s="12"/>
    </row>
    <row r="1830" spans="5:5" ht="15" customHeight="1" x14ac:dyDescent="0.25">
      <c r="E1830" s="12"/>
    </row>
    <row r="1831" spans="5:5" ht="15" customHeight="1" x14ac:dyDescent="0.25">
      <c r="E1831" s="12"/>
    </row>
    <row r="1832" spans="5:5" ht="15" customHeight="1" x14ac:dyDescent="0.25">
      <c r="E1832" s="12"/>
    </row>
    <row r="1833" spans="5:5" ht="15" customHeight="1" x14ac:dyDescent="0.25">
      <c r="E1833" s="12"/>
    </row>
    <row r="1834" spans="5:5" ht="15" customHeight="1" x14ac:dyDescent="0.25">
      <c r="E1834" s="12"/>
    </row>
    <row r="1835" spans="5:5" ht="15" customHeight="1" x14ac:dyDescent="0.25">
      <c r="E1835" s="12"/>
    </row>
    <row r="1836" spans="5:5" ht="15" customHeight="1" x14ac:dyDescent="0.25">
      <c r="E1836" s="12"/>
    </row>
    <row r="1837" spans="5:5" ht="15" customHeight="1" x14ac:dyDescent="0.25">
      <c r="E1837" s="12"/>
    </row>
    <row r="1838" spans="5:5" ht="15" customHeight="1" x14ac:dyDescent="0.25">
      <c r="E1838" s="12"/>
    </row>
    <row r="1839" spans="5:5" ht="15" customHeight="1" x14ac:dyDescent="0.25">
      <c r="E1839" s="12"/>
    </row>
    <row r="1840" spans="5:5" ht="15" customHeight="1" x14ac:dyDescent="0.25">
      <c r="E1840" s="12"/>
    </row>
    <row r="1841" spans="5:5" ht="15" customHeight="1" x14ac:dyDescent="0.25">
      <c r="E1841" s="12"/>
    </row>
    <row r="1842" spans="5:5" ht="15" customHeight="1" x14ac:dyDescent="0.25">
      <c r="E1842" s="12"/>
    </row>
    <row r="1843" spans="5:5" ht="15" customHeight="1" x14ac:dyDescent="0.25">
      <c r="E1843" s="12"/>
    </row>
    <row r="1844" spans="5:5" ht="15" customHeight="1" x14ac:dyDescent="0.25">
      <c r="E1844" s="12"/>
    </row>
    <row r="1845" spans="5:5" ht="15" customHeight="1" x14ac:dyDescent="0.25">
      <c r="E1845" s="12"/>
    </row>
    <row r="1846" spans="5:5" ht="15" customHeight="1" x14ac:dyDescent="0.25">
      <c r="E1846" s="12"/>
    </row>
    <row r="1847" spans="5:5" ht="15" customHeight="1" x14ac:dyDescent="0.25">
      <c r="E1847" s="12"/>
    </row>
    <row r="1848" spans="5:5" ht="15" customHeight="1" x14ac:dyDescent="0.25">
      <c r="E1848" s="12"/>
    </row>
    <row r="1849" spans="5:5" ht="15" customHeight="1" x14ac:dyDescent="0.25">
      <c r="E1849" s="12"/>
    </row>
    <row r="1850" spans="5:5" ht="15" customHeight="1" x14ac:dyDescent="0.25">
      <c r="E1850" s="12"/>
    </row>
    <row r="1851" spans="5:5" ht="15" customHeight="1" x14ac:dyDescent="0.25">
      <c r="E1851" s="12"/>
    </row>
    <row r="1852" spans="5:5" ht="15" customHeight="1" x14ac:dyDescent="0.25">
      <c r="E1852" s="12"/>
    </row>
    <row r="1853" spans="5:5" ht="15" customHeight="1" x14ac:dyDescent="0.25">
      <c r="E1853" s="12"/>
    </row>
    <row r="1854" spans="5:5" ht="15" customHeight="1" x14ac:dyDescent="0.25">
      <c r="E1854" s="12"/>
    </row>
    <row r="1855" spans="5:5" ht="15" customHeight="1" x14ac:dyDescent="0.25">
      <c r="E1855" s="12"/>
    </row>
    <row r="1856" spans="5:5" ht="15" customHeight="1" x14ac:dyDescent="0.25">
      <c r="E1856" s="12"/>
    </row>
    <row r="1857" spans="5:5" ht="15" customHeight="1" x14ac:dyDescent="0.25">
      <c r="E1857" s="12"/>
    </row>
    <row r="1858" spans="5:5" ht="15" customHeight="1" x14ac:dyDescent="0.25">
      <c r="E1858" s="12"/>
    </row>
    <row r="1859" spans="5:5" ht="15" customHeight="1" x14ac:dyDescent="0.25">
      <c r="E1859" s="12"/>
    </row>
    <row r="1860" spans="5:5" ht="15" customHeight="1" x14ac:dyDescent="0.25">
      <c r="E1860" s="12"/>
    </row>
    <row r="1861" spans="5:5" ht="15" customHeight="1" x14ac:dyDescent="0.25">
      <c r="E1861" s="12"/>
    </row>
    <row r="1862" spans="5:5" ht="15" customHeight="1" x14ac:dyDescent="0.25">
      <c r="E1862" s="12"/>
    </row>
    <row r="1863" spans="5:5" ht="15" customHeight="1" x14ac:dyDescent="0.25">
      <c r="E1863" s="12"/>
    </row>
    <row r="1864" spans="5:5" ht="15" customHeight="1" x14ac:dyDescent="0.25">
      <c r="E1864" s="12"/>
    </row>
    <row r="1865" spans="5:5" ht="15" customHeight="1" x14ac:dyDescent="0.25">
      <c r="E1865" s="12"/>
    </row>
    <row r="1866" spans="5:5" ht="15" customHeight="1" x14ac:dyDescent="0.25">
      <c r="E1866" s="12"/>
    </row>
    <row r="1867" spans="5:5" ht="15" customHeight="1" x14ac:dyDescent="0.25">
      <c r="E1867" s="12"/>
    </row>
    <row r="1868" spans="5:5" ht="15" customHeight="1" x14ac:dyDescent="0.25">
      <c r="E1868" s="12"/>
    </row>
    <row r="1869" spans="5:5" ht="15" customHeight="1" x14ac:dyDescent="0.25">
      <c r="E1869" s="12"/>
    </row>
    <row r="1870" spans="5:5" ht="15" customHeight="1" x14ac:dyDescent="0.25">
      <c r="E1870" s="12"/>
    </row>
    <row r="1871" spans="5:5" ht="15" customHeight="1" x14ac:dyDescent="0.25">
      <c r="E1871" s="12"/>
    </row>
    <row r="1872" spans="5:5" ht="15" customHeight="1" x14ac:dyDescent="0.25">
      <c r="E1872" s="12"/>
    </row>
    <row r="1873" spans="5:5" ht="15" customHeight="1" x14ac:dyDescent="0.25">
      <c r="E1873" s="12"/>
    </row>
    <row r="1874" spans="5:5" ht="15" customHeight="1" x14ac:dyDescent="0.25">
      <c r="E1874" s="12"/>
    </row>
    <row r="1875" spans="5:5" ht="15" customHeight="1" x14ac:dyDescent="0.25">
      <c r="E1875" s="12"/>
    </row>
    <row r="1876" spans="5:5" ht="15" customHeight="1" x14ac:dyDescent="0.25">
      <c r="E1876" s="12"/>
    </row>
    <row r="1877" spans="5:5" ht="15" customHeight="1" x14ac:dyDescent="0.25">
      <c r="E1877" s="12"/>
    </row>
    <row r="1878" spans="5:5" ht="15" customHeight="1" x14ac:dyDescent="0.25">
      <c r="E1878" s="12"/>
    </row>
    <row r="1879" spans="5:5" ht="15" customHeight="1" x14ac:dyDescent="0.25">
      <c r="E1879" s="12"/>
    </row>
    <row r="1880" spans="5:5" ht="15" customHeight="1" x14ac:dyDescent="0.25">
      <c r="E1880" s="12"/>
    </row>
    <row r="1881" spans="5:5" ht="15" customHeight="1" x14ac:dyDescent="0.25">
      <c r="E1881" s="12"/>
    </row>
    <row r="1882" spans="5:5" ht="15" customHeight="1" x14ac:dyDescent="0.25">
      <c r="E1882" s="12"/>
    </row>
    <row r="1883" spans="5:5" ht="15" customHeight="1" x14ac:dyDescent="0.25">
      <c r="E1883" s="12"/>
    </row>
    <row r="1884" spans="5:5" ht="15" customHeight="1" x14ac:dyDescent="0.25">
      <c r="E1884" s="12"/>
    </row>
    <row r="1885" spans="5:5" ht="15" customHeight="1" x14ac:dyDescent="0.25">
      <c r="E1885" s="12"/>
    </row>
    <row r="1886" spans="5:5" ht="15" customHeight="1" x14ac:dyDescent="0.25">
      <c r="E1886" s="12"/>
    </row>
    <row r="1887" spans="5:5" ht="15" customHeight="1" x14ac:dyDescent="0.25">
      <c r="E1887" s="12"/>
    </row>
    <row r="1888" spans="5:5" ht="15" customHeight="1" x14ac:dyDescent="0.25">
      <c r="E1888" s="12"/>
    </row>
    <row r="1889" spans="5:5" ht="15" customHeight="1" x14ac:dyDescent="0.25">
      <c r="E1889" s="12"/>
    </row>
    <row r="1890" spans="5:5" ht="15" customHeight="1" x14ac:dyDescent="0.25">
      <c r="E1890" s="12"/>
    </row>
    <row r="1891" spans="5:5" ht="15" customHeight="1" x14ac:dyDescent="0.25">
      <c r="E1891" s="12"/>
    </row>
    <row r="1892" spans="5:5" ht="15" customHeight="1" x14ac:dyDescent="0.25">
      <c r="E1892" s="12"/>
    </row>
    <row r="1893" spans="5:5" ht="15" customHeight="1" x14ac:dyDescent="0.25">
      <c r="E1893" s="12"/>
    </row>
    <row r="1894" spans="5:5" ht="15" customHeight="1" x14ac:dyDescent="0.25">
      <c r="E1894" s="12"/>
    </row>
    <row r="1895" spans="5:5" ht="15" customHeight="1" x14ac:dyDescent="0.25">
      <c r="E1895" s="12"/>
    </row>
    <row r="1896" spans="5:5" ht="15" customHeight="1" x14ac:dyDescent="0.25">
      <c r="E1896" s="12"/>
    </row>
    <row r="1897" spans="5:5" ht="15" customHeight="1" x14ac:dyDescent="0.25">
      <c r="E1897" s="12"/>
    </row>
    <row r="1898" spans="5:5" ht="15" customHeight="1" x14ac:dyDescent="0.25">
      <c r="E1898" s="12"/>
    </row>
    <row r="1899" spans="5:5" ht="15" customHeight="1" x14ac:dyDescent="0.25">
      <c r="E1899" s="12"/>
    </row>
    <row r="1900" spans="5:5" ht="15" customHeight="1" x14ac:dyDescent="0.25">
      <c r="E1900" s="12"/>
    </row>
    <row r="1901" spans="5:5" ht="15" customHeight="1" x14ac:dyDescent="0.25">
      <c r="E1901" s="12"/>
    </row>
    <row r="1902" spans="5:5" ht="15" customHeight="1" x14ac:dyDescent="0.25">
      <c r="E1902" s="12"/>
    </row>
    <row r="1903" spans="5:5" ht="15" customHeight="1" x14ac:dyDescent="0.25">
      <c r="E1903" s="12"/>
    </row>
    <row r="1904" spans="5:5" ht="15" customHeight="1" x14ac:dyDescent="0.25">
      <c r="E1904" s="12"/>
    </row>
    <row r="1905" spans="5:5" ht="15" customHeight="1" x14ac:dyDescent="0.25">
      <c r="E1905" s="12"/>
    </row>
    <row r="1906" spans="5:5" ht="15" customHeight="1" x14ac:dyDescent="0.25">
      <c r="E1906" s="12"/>
    </row>
    <row r="1907" spans="5:5" ht="15" customHeight="1" x14ac:dyDescent="0.25">
      <c r="E1907" s="12"/>
    </row>
    <row r="1908" spans="5:5" ht="15" customHeight="1" x14ac:dyDescent="0.25">
      <c r="E1908" s="12"/>
    </row>
    <row r="1909" spans="5:5" ht="15" customHeight="1" x14ac:dyDescent="0.25">
      <c r="E1909" s="12"/>
    </row>
    <row r="1910" spans="5:5" ht="15" customHeight="1" x14ac:dyDescent="0.25">
      <c r="E1910" s="12"/>
    </row>
    <row r="1911" spans="5:5" ht="15" customHeight="1" x14ac:dyDescent="0.25">
      <c r="E1911" s="12"/>
    </row>
    <row r="1912" spans="5:5" ht="15" customHeight="1" x14ac:dyDescent="0.25">
      <c r="E1912" s="12"/>
    </row>
    <row r="1913" spans="5:5" ht="15" customHeight="1" x14ac:dyDescent="0.25">
      <c r="E1913" s="12"/>
    </row>
    <row r="1914" spans="5:5" ht="15" customHeight="1" x14ac:dyDescent="0.25">
      <c r="E1914" s="12"/>
    </row>
    <row r="1915" spans="5:5" ht="15" customHeight="1" x14ac:dyDescent="0.25">
      <c r="E1915" s="12"/>
    </row>
    <row r="1916" spans="5:5" ht="15" customHeight="1" x14ac:dyDescent="0.25">
      <c r="E1916" s="12"/>
    </row>
    <row r="1917" spans="5:5" ht="15" customHeight="1" x14ac:dyDescent="0.25">
      <c r="E1917" s="12"/>
    </row>
    <row r="1918" spans="5:5" ht="15" customHeight="1" x14ac:dyDescent="0.25">
      <c r="E1918" s="12"/>
    </row>
    <row r="1919" spans="5:5" ht="15" customHeight="1" x14ac:dyDescent="0.25">
      <c r="E1919" s="12"/>
    </row>
    <row r="1920" spans="5:5" ht="15" customHeight="1" x14ac:dyDescent="0.25">
      <c r="E1920" s="12"/>
    </row>
    <row r="1921" spans="5:5" ht="15" customHeight="1" x14ac:dyDescent="0.25">
      <c r="E1921" s="12"/>
    </row>
    <row r="1922" spans="5:5" ht="15" customHeight="1" x14ac:dyDescent="0.25">
      <c r="E1922" s="12"/>
    </row>
    <row r="1923" spans="5:5" ht="15" customHeight="1" x14ac:dyDescent="0.25">
      <c r="E1923" s="12"/>
    </row>
    <row r="1924" spans="5:5" ht="15" customHeight="1" x14ac:dyDescent="0.25">
      <c r="E1924" s="12"/>
    </row>
    <row r="1925" spans="5:5" ht="15" customHeight="1" x14ac:dyDescent="0.25">
      <c r="E1925" s="12"/>
    </row>
    <row r="1926" spans="5:5" ht="15" customHeight="1" x14ac:dyDescent="0.25">
      <c r="E1926" s="12"/>
    </row>
    <row r="1927" spans="5:5" ht="15" customHeight="1" x14ac:dyDescent="0.25">
      <c r="E1927" s="12"/>
    </row>
    <row r="1928" spans="5:5" ht="15" customHeight="1" x14ac:dyDescent="0.25">
      <c r="E1928" s="12"/>
    </row>
    <row r="1929" spans="5:5" ht="15" customHeight="1" x14ac:dyDescent="0.25">
      <c r="E1929" s="12"/>
    </row>
    <row r="1930" spans="5:5" ht="15" customHeight="1" x14ac:dyDescent="0.25">
      <c r="E1930" s="12"/>
    </row>
    <row r="1931" spans="5:5" ht="15" customHeight="1" x14ac:dyDescent="0.25">
      <c r="E1931" s="12"/>
    </row>
    <row r="1932" spans="5:5" ht="15" customHeight="1" x14ac:dyDescent="0.25">
      <c r="E1932" s="12"/>
    </row>
    <row r="1933" spans="5:5" x14ac:dyDescent="0.25">
      <c r="E1933" s="12"/>
    </row>
    <row r="1934" spans="5:5" x14ac:dyDescent="0.25">
      <c r="E1934" s="12"/>
    </row>
    <row r="1935" spans="5:5" x14ac:dyDescent="0.2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 x14ac:dyDescent="0.25"/>
  <cols>
    <col min="4" max="4" width="111.85546875" bestFit="1" customWidth="1"/>
  </cols>
  <sheetData>
    <row r="1" spans="1:5" ht="3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 x14ac:dyDescent="0.25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 x14ac:dyDescent="0.25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 x14ac:dyDescent="0.25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 x14ac:dyDescent="0.25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 x14ac:dyDescent="0.25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 x14ac:dyDescent="0.25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 x14ac:dyDescent="0.25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 x14ac:dyDescent="0.25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 x14ac:dyDescent="0.25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 x14ac:dyDescent="0.25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 x14ac:dyDescent="0.25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 x14ac:dyDescent="0.25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 x14ac:dyDescent="0.25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 x14ac:dyDescent="0.25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 x14ac:dyDescent="0.25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 x14ac:dyDescent="0.25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 x14ac:dyDescent="0.25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 x14ac:dyDescent="0.25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 x14ac:dyDescent="0.25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 x14ac:dyDescent="0.25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 x14ac:dyDescent="0.25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 x14ac:dyDescent="0.25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 x14ac:dyDescent="0.25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 x14ac:dyDescent="0.25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 x14ac:dyDescent="0.25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 x14ac:dyDescent="0.25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 x14ac:dyDescent="0.25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 x14ac:dyDescent="0.25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 x14ac:dyDescent="0.25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 x14ac:dyDescent="0.25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 x14ac:dyDescent="0.25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 x14ac:dyDescent="0.25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 x14ac:dyDescent="0.25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 x14ac:dyDescent="0.25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 x14ac:dyDescent="0.25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 x14ac:dyDescent="0.25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 x14ac:dyDescent="0.25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 x14ac:dyDescent="0.25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 x14ac:dyDescent="0.25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 x14ac:dyDescent="0.25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 x14ac:dyDescent="0.25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 x14ac:dyDescent="0.25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 x14ac:dyDescent="0.25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 x14ac:dyDescent="0.25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 x14ac:dyDescent="0.25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 x14ac:dyDescent="0.25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 x14ac:dyDescent="0.25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 x14ac:dyDescent="0.25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 x14ac:dyDescent="0.25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 x14ac:dyDescent="0.25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 x14ac:dyDescent="0.25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 x14ac:dyDescent="0.25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 x14ac:dyDescent="0.25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 x14ac:dyDescent="0.25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 x14ac:dyDescent="0.25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 x14ac:dyDescent="0.25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 x14ac:dyDescent="0.25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 x14ac:dyDescent="0.25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 x14ac:dyDescent="0.25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 x14ac:dyDescent="0.25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 x14ac:dyDescent="0.25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 x14ac:dyDescent="0.25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 x14ac:dyDescent="0.25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 x14ac:dyDescent="0.25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 x14ac:dyDescent="0.25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 x14ac:dyDescent="0.25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 x14ac:dyDescent="0.25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 x14ac:dyDescent="0.25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 x14ac:dyDescent="0.25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 x14ac:dyDescent="0.25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 x14ac:dyDescent="0.25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 x14ac:dyDescent="0.25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 x14ac:dyDescent="0.25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 x14ac:dyDescent="0.25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 x14ac:dyDescent="0.25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 x14ac:dyDescent="0.25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 x14ac:dyDescent="0.25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 x14ac:dyDescent="0.25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 x14ac:dyDescent="0.25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 x14ac:dyDescent="0.25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 x14ac:dyDescent="0.25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 x14ac:dyDescent="0.25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 x14ac:dyDescent="0.25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 x14ac:dyDescent="0.25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 x14ac:dyDescent="0.25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 x14ac:dyDescent="0.25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 x14ac:dyDescent="0.25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 x14ac:dyDescent="0.25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 x14ac:dyDescent="0.25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 x14ac:dyDescent="0.25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 x14ac:dyDescent="0.25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 x14ac:dyDescent="0.25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 x14ac:dyDescent="0.25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 x14ac:dyDescent="0.25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 x14ac:dyDescent="0.25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 x14ac:dyDescent="0.25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 x14ac:dyDescent="0.25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 x14ac:dyDescent="0.25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 x14ac:dyDescent="0.25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 x14ac:dyDescent="0.25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 x14ac:dyDescent="0.25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 x14ac:dyDescent="0.25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 x14ac:dyDescent="0.25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 x14ac:dyDescent="0.25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 x14ac:dyDescent="0.25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 x14ac:dyDescent="0.25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 x14ac:dyDescent="0.25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 x14ac:dyDescent="0.25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 x14ac:dyDescent="0.25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 x14ac:dyDescent="0.25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 x14ac:dyDescent="0.25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 x14ac:dyDescent="0.25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 x14ac:dyDescent="0.25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 x14ac:dyDescent="0.25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 x14ac:dyDescent="0.25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 x14ac:dyDescent="0.25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 x14ac:dyDescent="0.25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 x14ac:dyDescent="0.25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 x14ac:dyDescent="0.25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 x14ac:dyDescent="0.25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 x14ac:dyDescent="0.25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 x14ac:dyDescent="0.25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 x14ac:dyDescent="0.25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 x14ac:dyDescent="0.25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 x14ac:dyDescent="0.25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 x14ac:dyDescent="0.25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 x14ac:dyDescent="0.25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 x14ac:dyDescent="0.25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 x14ac:dyDescent="0.25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 x14ac:dyDescent="0.25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 x14ac:dyDescent="0.25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 x14ac:dyDescent="0.25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 x14ac:dyDescent="0.25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 x14ac:dyDescent="0.25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 x14ac:dyDescent="0.25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 x14ac:dyDescent="0.25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 x14ac:dyDescent="0.25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 x14ac:dyDescent="0.25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 x14ac:dyDescent="0.25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 x14ac:dyDescent="0.25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 x14ac:dyDescent="0.25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 x14ac:dyDescent="0.25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 x14ac:dyDescent="0.25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 x14ac:dyDescent="0.25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 x14ac:dyDescent="0.25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 x14ac:dyDescent="0.25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 x14ac:dyDescent="0.25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 x14ac:dyDescent="0.25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 x14ac:dyDescent="0.25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 x14ac:dyDescent="0.25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 x14ac:dyDescent="0.25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 x14ac:dyDescent="0.25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 x14ac:dyDescent="0.25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 x14ac:dyDescent="0.25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 x14ac:dyDescent="0.25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 x14ac:dyDescent="0.25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 x14ac:dyDescent="0.25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 x14ac:dyDescent="0.25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dcmitype/"/>
    <ds:schemaRef ds:uri="http://schemas.microsoft.com/office/infopath/2007/PartnerControls"/>
    <ds:schemaRef ds:uri="7cd2266d-8312-43fa-965d-1a133bd90d01"/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5</vt:i4>
      </vt:variant>
    </vt:vector>
  </HeadingPairs>
  <TitlesOfParts>
    <vt:vector size="20" baseType="lpstr">
      <vt:lpstr>OAI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 </vt:lpstr>
      <vt:lpstr>CALCULO RETENCIONES</vt:lpstr>
      <vt:lpstr>Mayo DE</vt:lpstr>
      <vt:lpstr>Facturas pendientes del 2020</vt:lpstr>
      <vt:lpstr>agosto!Área_de_impresión</vt:lpstr>
      <vt:lpstr>'Mayo DE'!Área_de_impresión</vt:lpstr>
      <vt:lpstr>'noviembre 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Usuario de Windows</cp:lastModifiedBy>
  <cp:lastPrinted>2023-12-12T16:47:21Z</cp:lastPrinted>
  <dcterms:created xsi:type="dcterms:W3CDTF">2021-01-11T13:35:50Z</dcterms:created>
  <dcterms:modified xsi:type="dcterms:W3CDTF">2023-12-15T00:04:22Z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