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3\Julio 2023\"/>
    </mc:Choice>
  </mc:AlternateContent>
  <bookViews>
    <workbookView xWindow="0" yWindow="0" windowWidth="28800" windowHeight="13620" firstSheet="2" activeTab="7"/>
  </bookViews>
  <sheets>
    <sheet name="OAI" sheetId="7" state="hidden" r:id="rId1"/>
    <sheet name="Enero" sheetId="61" r:id="rId2"/>
    <sheet name="Febrero" sheetId="63" r:id="rId3"/>
    <sheet name="Marzo" sheetId="64" r:id="rId4"/>
    <sheet name="Abril" sheetId="65" r:id="rId5"/>
    <sheet name="Mayo" sheetId="66" r:id="rId6"/>
    <sheet name="Junio" sheetId="67" r:id="rId7"/>
    <sheet name="Julio" sheetId="68" r:id="rId8"/>
    <sheet name="CALCULO RETENCIONES" sheetId="62" state="hidden" r:id="rId9"/>
    <sheet name="Mayo DE" sheetId="1" state="hidden" r:id="rId10"/>
    <sheet name="Facturas pendientes del 2020" sheetId="8" state="hidden" r:id="rId11"/>
  </sheets>
  <definedNames>
    <definedName name="_xlnm._FilterDatabase" localSheetId="9" hidden="1">'Mayo DE'!$A$7:$H$1002</definedName>
    <definedName name="_xlnm._FilterDatabase" localSheetId="0" hidden="1">OAI!$A$7:$H$832</definedName>
    <definedName name="_xlnm.Print_Area" localSheetId="9">'Mayo DE'!$A$1:$H$1014</definedName>
    <definedName name="_xlnm.Print_Titles" localSheetId="9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0" i="68" l="1"/>
  <c r="J90" i="68"/>
  <c r="G90" i="68"/>
  <c r="L89" i="68"/>
  <c r="L88" i="68"/>
  <c r="L87" i="68"/>
  <c r="L86" i="68"/>
  <c r="L85" i="68"/>
  <c r="L84" i="68"/>
  <c r="L83" i="68"/>
  <c r="L82" i="68" l="1"/>
  <c r="L81" i="68"/>
  <c r="L80" i="68"/>
  <c r="L79" i="68"/>
  <c r="L78" i="68"/>
  <c r="L77" i="68"/>
  <c r="L76" i="68"/>
  <c r="L75" i="68"/>
  <c r="L74" i="68"/>
  <c r="L73" i="68"/>
  <c r="L72" i="68"/>
  <c r="L71" i="68"/>
  <c r="L70" i="68"/>
  <c r="L69" i="68"/>
  <c r="G48" i="68"/>
  <c r="G89" i="67" l="1"/>
  <c r="L85" i="67" l="1"/>
  <c r="L87" i="67"/>
  <c r="L88" i="67"/>
  <c r="J89" i="67" l="1"/>
  <c r="L84" i="67"/>
  <c r="L83" i="67"/>
  <c r="L82" i="67"/>
  <c r="L81" i="67"/>
  <c r="L80" i="67"/>
  <c r="L79" i="67"/>
  <c r="L78" i="67"/>
  <c r="L77" i="67"/>
  <c r="L76" i="67"/>
  <c r="L75" i="67"/>
  <c r="L74" i="67"/>
  <c r="L73" i="67"/>
  <c r="L72" i="67"/>
  <c r="L71" i="67"/>
  <c r="L70" i="67"/>
  <c r="L69" i="67"/>
  <c r="G48" i="67"/>
  <c r="L89" i="67" l="1"/>
  <c r="J87" i="66" l="1"/>
  <c r="G87" i="66"/>
  <c r="L86" i="66"/>
  <c r="L85" i="66"/>
  <c r="L84" i="66"/>
  <c r="L83" i="66"/>
  <c r="L82" i="66"/>
  <c r="L81" i="66"/>
  <c r="L80" i="66"/>
  <c r="L79" i="66"/>
  <c r="L78" i="66"/>
  <c r="L77" i="66"/>
  <c r="L76" i="66"/>
  <c r="L75" i="66"/>
  <c r="L74" i="66"/>
  <c r="L73" i="66"/>
  <c r="L72" i="66"/>
  <c r="L71" i="66"/>
  <c r="L70" i="66"/>
  <c r="L69" i="66"/>
  <c r="G48" i="66"/>
  <c r="L87" i="66" l="1"/>
  <c r="L100" i="65"/>
  <c r="J100" i="65"/>
  <c r="G100" i="65"/>
  <c r="L99" i="65"/>
  <c r="G48" i="65" l="1"/>
  <c r="J74" i="64" l="1"/>
  <c r="G74" i="64"/>
  <c r="L73" i="64"/>
  <c r="L72" i="64"/>
  <c r="L71" i="64"/>
  <c r="L70" i="64"/>
  <c r="L69" i="64"/>
  <c r="G48" i="64"/>
  <c r="L74" i="64" l="1"/>
  <c r="L80" i="63"/>
  <c r="J80" i="63"/>
  <c r="G80" i="63"/>
  <c r="L79" i="63"/>
  <c r="L78" i="63"/>
  <c r="L77" i="63"/>
  <c r="L76" i="63"/>
  <c r="L75" i="63"/>
  <c r="L74" i="63"/>
  <c r="L73" i="63"/>
  <c r="L72" i="63"/>
  <c r="L71" i="63"/>
  <c r="L70" i="63"/>
  <c r="L69" i="63"/>
  <c r="G48" i="63" l="1"/>
  <c r="J82" i="61" l="1"/>
  <c r="G82" i="61"/>
  <c r="G48" i="61" l="1"/>
  <c r="C6" i="62" l="1"/>
  <c r="D6" i="62"/>
  <c r="H6" i="62" s="1"/>
  <c r="C8" i="62" l="1"/>
  <c r="C9" i="62"/>
  <c r="C13" i="62"/>
  <c r="C7" i="62"/>
  <c r="D7" i="62"/>
  <c r="H7" i="62" s="1"/>
  <c r="D8" i="62"/>
  <c r="H8" i="62" s="1"/>
  <c r="D9" i="62"/>
  <c r="H9" i="62" s="1"/>
  <c r="C10" i="62"/>
  <c r="D10" i="62"/>
  <c r="C11" i="62"/>
  <c r="D11" i="62"/>
  <c r="H11" i="62" s="1"/>
  <c r="C12" i="62"/>
  <c r="E12" i="62" s="1"/>
  <c r="H12" i="62"/>
  <c r="E10" i="62" l="1"/>
  <c r="H10" i="62"/>
  <c r="E11" i="62"/>
  <c r="E6" i="62"/>
  <c r="E8" i="62"/>
  <c r="E9" i="62"/>
  <c r="E7" i="62"/>
  <c r="B14" i="62"/>
  <c r="D13" i="62" l="1"/>
  <c r="H13" i="62" s="1"/>
  <c r="D5" i="62"/>
  <c r="H5" i="62" s="1"/>
  <c r="C5" i="62"/>
  <c r="H14" i="62" l="1"/>
  <c r="E5" i="62"/>
  <c r="E13" i="62"/>
  <c r="D14" i="62"/>
  <c r="C17" i="62" s="1"/>
  <c r="C14" i="62"/>
  <c r="D17" i="62" l="1"/>
  <c r="E14" i="62"/>
  <c r="E159" i="8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<sst xmlns="http://schemas.openxmlformats.org/spreadsheetml/2006/main" count="7478" uniqueCount="1695">
  <si>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</si>
  <si>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</si>
  <si>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</si>
  <si>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</si>
  <si>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</si>
  <si>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</si>
  <si>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</si>
  <si>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</si>
  <si>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</si>
  <si>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</si>
  <si>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</si>
  <si>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</si>
  <si>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</si>
  <si>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</si>
  <si>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</si>
  <si>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</si>
  <si>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</si>
  <si>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</si>
  <si>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</si>
  <si>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</si>
  <si>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</si>
  <si>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</si>
  <si>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</si>
  <si>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</si>
  <si>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</si>
  <si>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</si>
  <si>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</si>
  <si>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</si>
  <si>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</si>
  <si>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</si>
  <si>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</si>
  <si>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</si>
  <si>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</si>
  <si>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</si>
  <si>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</si>
  <si>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</si>
  <si>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</si>
  <si>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</si>
  <si>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</si>
  <si>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</si>
  <si>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</si>
  <si>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</si>
  <si>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</si>
  <si>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</si>
  <si>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</si>
  <si>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</si>
  <si>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</si>
  <si>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</si>
  <si>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</si>
  <si>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</si>
  <si>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</si>
  <si>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</si>
  <si>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</si>
  <si>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</si>
  <si>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</si>
  <si>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</si>
  <si>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</si>
  <si>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</si>
  <si>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</si>
  <si>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</si>
  <si>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</si>
  <si>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</si>
  <si>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</si>
  <si>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</si>
  <si>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</si>
  <si>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</si>
  <si>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</si>
  <si>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</si>
  <si>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</si>
  <si>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</si>
  <si>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</si>
  <si>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</si>
  <si>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</si>
  <si>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</si>
  <si>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</si>
  <si>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</si>
  <si>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</si>
  <si>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</si>
  <si>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</si>
  <si>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</si>
  <si>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</si>
  <si>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</si>
  <si>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</si>
  <si>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</si>
  <si>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</si>
  <si>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</si>
  <si>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</si>
  <si>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</si>
  <si>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</si>
  <si>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</si>
  <si>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</si>
  <si>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</si>
  <si>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</si>
  <si>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</si>
  <si>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</si>
  <si>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</si>
  <si>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</si>
  <si>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</si>
  <si>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</si>
  <si>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</si>
  <si>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</si>
  <si>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</si>
  <si>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</si>
  <si>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</si>
  <si>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</si>
  <si>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</si>
  <si>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</si>
  <si>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</si>
  <si>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</si>
  <si>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</si>
  <si>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</si>
  <si>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</si>
  <si>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</si>
  <si>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</si>
  <si>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</si>
  <si>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</si>
  <si>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</si>
  <si>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</si>
  <si>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</si>
  <si>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</si>
  <si>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</si>
  <si>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</si>
  <si>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</si>
  <si>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</si>
  <si>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</si>
  <si>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</si>
  <si>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</si>
  <si>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</si>
  <si>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</si>
  <si>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</si>
  <si>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</si>
  <si>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</si>
  <si>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</si>
  <si>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</si>
  <si>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</si>
  <si>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</si>
  <si>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</si>
  <si>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</si>
  <si>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</si>
  <si>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</si>
  <si>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</si>
  <si>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</si>
  <si>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</si>
  <si>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</si>
  <si>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</si>
  <si>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</si>
  <si>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</si>
  <si>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</si>
  <si>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</si>
  <si>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</si>
  <si>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</si>
  <si>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</si>
  <si>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</si>
  <si>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</si>
  <si>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</si>
  <si>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</si>
  <si>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</si>
  <si>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</si>
  <si>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</si>
  <si>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</si>
  <si>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</si>
  <si>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</si>
  <si>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</si>
  <si>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</si>
  <si>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</si>
  <si>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</si>
  <si>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</si>
  <si>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</si>
  <si>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</si>
  <si>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</si>
  <si>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</si>
  <si>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</si>
  <si>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</si>
  <si>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</si>
  <si>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</si>
  <si>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</si>
  <si>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</si>
  <si>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</si>
  <si>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</si>
  <si>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</si>
  <si>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</si>
  <si>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</si>
  <si>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</si>
  <si>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</si>
  <si>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</si>
  <si>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</si>
  <si>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</si>
  <si>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</si>
  <si>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</si>
  <si>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</si>
  <si>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</si>
  <si>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</si>
  <si>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</si>
  <si>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</si>
  <si>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</si>
  <si>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</si>
  <si>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</si>
  <si>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</si>
  <si>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</si>
  <si>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</si>
  <si>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</si>
  <si>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</si>
  <si>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</si>
  <si>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</si>
  <si>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</si>
  <si>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</si>
  <si>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</si>
  <si>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</si>
  <si>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</si>
  <si>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</si>
  <si>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</si>
  <si>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</si>
  <si>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</si>
  <si>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</si>
  <si>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</si>
  <si>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</si>
  <si>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</si>
  <si>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</si>
  <si>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</si>
  <si>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</si>
  <si>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</si>
  <si>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</si>
  <si>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</si>
  <si>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</si>
  <si>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</si>
  <si>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</si>
  <si>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</si>
  <si>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</si>
  <si>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</si>
  <si>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</si>
  <si>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</si>
  <si>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</si>
  <si>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</si>
  <si>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</si>
  <si>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</si>
  <si>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</si>
  <si>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</si>
  <si>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</si>
  <si>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</si>
  <si>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</si>
  <si>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</si>
  <si>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</si>
  <si>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</si>
  <si>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</si>
  <si>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</si>
  <si>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</si>
  <si>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</si>
  <si>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</si>
  <si>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</si>
  <si>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</si>
  <si>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</si>
  <si>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</si>
  <si>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</si>
  <si>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</si>
  <si>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</si>
  <si>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</si>
  <si>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</si>
  <si>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</si>
  <si>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</si>
  <si>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</si>
  <si>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</si>
  <si>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</si>
  <si>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</si>
  <si>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</si>
  <si>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</si>
  <si>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</si>
  <si>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</si>
  <si>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</si>
  <si>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</si>
  <si>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</si>
  <si>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</si>
  <si>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</si>
  <si>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</si>
  <si>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</si>
  <si>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</si>
  <si>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</si>
  <si>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</si>
  <si>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</si>
  <si>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</si>
  <si>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</si>
  <si>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</si>
  <si>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</si>
  <si>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</si>
  <si>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</si>
  <si>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</si>
  <si>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</si>
  <si>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</si>
  <si>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</si>
  <si>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</si>
  <si>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</si>
  <si>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</si>
  <si>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</si>
  <si>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</si>
  <si>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</si>
  <si>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</si>
  <si>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</si>
  <si>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</si>
  <si>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</si>
  <si>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</si>
  <si>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</si>
  <si>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</si>
  <si>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</si>
  <si>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</si>
  <si>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</si>
  <si>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</si>
  <si>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</si>
  <si>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</si>
  <si>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</si>
  <si>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</si>
  <si>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</si>
  <si>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</si>
  <si>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</si>
  <si>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</si>
  <si>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</si>
  <si>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</si>
  <si>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</si>
  <si>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</si>
  <si>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</si>
  <si>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</si>
  <si>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</si>
  <si>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</si>
  <si>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</si>
  <si>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</si>
  <si>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</si>
  <si>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</si>
  <si>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</si>
  <si>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</si>
  <si>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</si>
  <si>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</si>
  <si>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</si>
  <si>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</si>
  <si>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</si>
  <si>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</si>
  <si>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</si>
  <si>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</si>
  <si>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</si>
  <si>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</si>
  <si>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</si>
  <si>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</si>
  <si>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</si>
  <si>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</si>
  <si>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</si>
  <si>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</si>
  <si>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</si>
  <si>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</si>
  <si>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</si>
  <si>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</si>
  <si>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</si>
  <si>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</si>
  <si>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</si>
  <si>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</si>
  <si>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</si>
  <si>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</si>
  <si>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</si>
  <si>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</si>
  <si>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</si>
  <si>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</si>
  <si>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</si>
  <si>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</si>
  <si>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</si>
  <si>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</si>
  <si>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</si>
  <si>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</si>
  <si>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</si>
  <si>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</si>
  <si>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</si>
  <si>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</si>
  <si>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</si>
  <si>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</si>
  <si>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</si>
  <si>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</si>
  <si>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</si>
  <si>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</si>
  <si>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</si>
  <si>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</si>
  <si>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</si>
  <si>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</si>
  <si>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</si>
  <si>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</si>
  <si>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</si>
  <si>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</si>
  <si>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</si>
  <si>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</si>
  <si>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</si>
  <si>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</si>
  <si>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</si>
  <si>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</si>
  <si>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</si>
  <si>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</si>
  <si>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</si>
  <si>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</si>
  <si>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</si>
  <si>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</si>
  <si>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</si>
  <si>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</si>
  <si>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</si>
  <si>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</si>
  <si>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</si>
  <si>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</si>
  <si>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</si>
  <si>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</si>
  <si>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</si>
  <si>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</si>
  <si>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</si>
  <si>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</si>
  <si>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</si>
  <si>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</si>
  <si>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</si>
  <si>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</si>
  <si>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</si>
  <si>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</si>
  <si>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</si>
  <si>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</si>
  <si>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</si>
  <si>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</si>
  <si>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</si>
  <si>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</si>
  <si>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</si>
  <si>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</si>
  <si>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</si>
  <si>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</si>
  <si>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</si>
  <si>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</si>
  <si>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</si>
  <si>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</si>
  <si>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</si>
  <si>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</si>
  <si>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</si>
  <si>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</si>
  <si>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</si>
  <si>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</si>
  <si>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</si>
  <si>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</si>
  <si>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</si>
  <si>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</si>
  <si>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</si>
  <si>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</si>
  <si>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</si>
  <si>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</si>
  <si>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</si>
  <si>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</si>
  <si>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</si>
  <si>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</si>
  <si>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</si>
  <si>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</si>
  <si>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</si>
  <si>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</si>
  <si>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</si>
  <si>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</si>
  <si>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</si>
  <si>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</si>
  <si>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</si>
  <si>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</si>
  <si>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</si>
  <si>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</si>
  <si>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</si>
  <si>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</si>
  <si>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</si>
  <si>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</si>
  <si>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</si>
  <si>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</si>
  <si>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</si>
  <si>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</si>
  <si>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</si>
  <si>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</si>
  <si>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</si>
  <si>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</si>
  <si>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</si>
  <si>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</si>
  <si>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</si>
  <si>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</si>
  <si>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</si>
  <si>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</si>
  <si>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</si>
  <si>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</si>
  <si>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</si>
  <si>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</si>
  <si>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</si>
  <si>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</si>
  <si>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</si>
  <si>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</si>
  <si>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</si>
  <si>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</si>
  <si>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</si>
  <si>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</si>
  <si>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</si>
  <si>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</si>
  <si>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</si>
  <si>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</si>
  <si>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</si>
  <si>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</si>
  <si>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</si>
  <si>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</si>
  <si>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</si>
  <si>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</si>
  <si>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</si>
  <si>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</si>
  <si>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</si>
  <si>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</si>
  <si>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</si>
  <si>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</si>
  <si>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</si>
  <si>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</si>
  <si>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</si>
  <si>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</si>
  <si>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</si>
  <si>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</si>
  <si>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</si>
  <si>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</si>
  <si>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</si>
  <si>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</si>
  <si>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</si>
  <si>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</si>
  <si>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</si>
  <si>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</si>
  <si>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</si>
  <si>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</si>
  <si>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</si>
  <si>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</si>
  <si>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</si>
  <si>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</si>
  <si>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</si>
  <si>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</si>
  <si>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</si>
  <si>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</si>
  <si>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</si>
  <si>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</si>
  <si>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</si>
  <si>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</si>
  <si>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</si>
  <si>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</si>
  <si>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</si>
  <si>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</si>
  <si>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</si>
  <si>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</si>
  <si>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</si>
  <si>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</si>
  <si>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</si>
  <si>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</si>
  <si>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</si>
  <si>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</si>
  <si>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</si>
  <si>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</si>
  <si>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</si>
  <si>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</si>
  <si>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</si>
  <si>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</si>
  <si>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</si>
  <si>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</si>
  <si>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</si>
  <si>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</si>
  <si>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</si>
  <si>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</si>
  <si>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</si>
  <si>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</si>
  <si>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</si>
  <si>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</si>
  <si>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</si>
  <si>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</si>
  <si>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</si>
  <si>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</si>
  <si>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</si>
  <si>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</si>
  <si>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</si>
  <si>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</si>
  <si>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</si>
  <si>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</si>
  <si>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</si>
  <si>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</si>
  <si>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</si>
  <si>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</si>
  <si>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</si>
  <si>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</si>
  <si>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</si>
  <si>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</si>
  <si>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</si>
  <si>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</si>
  <si>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</si>
  <si>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</si>
  <si>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</si>
  <si>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</si>
  <si>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</si>
  <si>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</si>
  <si>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</si>
  <si>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</si>
  <si>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</si>
  <si>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</si>
  <si>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</si>
  <si>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</si>
  <si>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</si>
  <si>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</si>
  <si>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</si>
  <si>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</si>
  <si>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</si>
  <si>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</si>
  <si>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</si>
  <si>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</si>
  <si>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</si>
  <si>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</si>
  <si>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</si>
  <si>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</si>
  <si>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</si>
  <si>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</si>
  <si>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</si>
  <si>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</si>
  <si>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</si>
  <si>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</si>
  <si>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</si>
  <si>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</si>
  <si>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</si>
  <si>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</si>
  <si>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</si>
  <si>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</si>
  <si>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</si>
  <si>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</si>
  <si>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</si>
  <si>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</si>
  <si>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</si>
  <si>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</si>
  <si>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</si>
  <si>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</si>
  <si>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</si>
  <si>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</si>
  <si>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</si>
  <si>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</si>
  <si>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</si>
  <si>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</si>
  <si>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</si>
  <si>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</si>
  <si>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</si>
  <si>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</si>
  <si>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</si>
  <si>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</si>
  <si>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</si>
  <si>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</si>
  <si>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</si>
  <si>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</si>
  <si>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</si>
  <si>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</si>
  <si>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</si>
  <si>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</si>
  <si>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</si>
  <si>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</si>
  <si>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</si>
  <si>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</si>
  <si>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</si>
  <si>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</si>
  <si>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</si>
  <si>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</si>
  <si>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</si>
  <si>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</si>
  <si>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</si>
  <si>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</si>
  <si>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</si>
  <si>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</si>
  <si>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</si>
  <si>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</si>
  <si>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</si>
  <si>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</si>
  <si>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</si>
  <si>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</si>
  <si>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</si>
  <si>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</si>
  <si>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</si>
  <si>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</si>
  <si>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</si>
  <si>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</si>
  <si>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</si>
  <si>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</si>
  <si>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</si>
  <si>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</si>
  <si>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</si>
  <si>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</si>
  <si>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</si>
  <si>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</si>
  <si>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</si>
  <si>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</si>
  <si>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</si>
  <si>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</si>
  <si>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</si>
  <si>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</si>
  <si>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</si>
  <si>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</si>
  <si>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</si>
  <si>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</si>
  <si>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</si>
  <si>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</si>
  <si>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</si>
  <si>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</si>
  <si>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</si>
  <si>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</si>
  <si>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</si>
  <si>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</si>
  <si>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</si>
  <si>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</si>
  <si>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</si>
  <si>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</si>
  <si>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</si>
  <si>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</si>
  <si>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</si>
  <si>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</si>
  <si>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</si>
  <si>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</si>
  <si>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</si>
  <si>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</si>
  <si>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</si>
  <si>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</si>
  <si>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</si>
  <si>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</si>
  <si>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</si>
  <si>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</si>
  <si>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</si>
  <si>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</si>
  <si>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</si>
  <si>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</si>
  <si>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</si>
  <si>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</si>
  <si>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</si>
  <si>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</si>
  <si>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</si>
  <si>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</si>
  <si>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</si>
  <si>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</si>
  <si>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</si>
  <si>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</si>
  <si>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</si>
  <si>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</si>
  <si>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</si>
  <si>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</si>
  <si>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</si>
  <si>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</si>
  <si>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</si>
  <si>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</si>
  <si>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</si>
  <si>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</si>
  <si>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</si>
  <si>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</si>
  <si>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</si>
  <si>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</si>
  <si>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</si>
  <si>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</si>
  <si>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</si>
  <si>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</si>
  <si>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</si>
  <si>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</si>
  <si>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</si>
  <si>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</si>
  <si>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</si>
  <si>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</si>
  <si>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</si>
  <si>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</si>
  <si>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</si>
  <si>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</si>
  <si>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</si>
  <si>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</si>
  <si>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</si>
  <si>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</si>
  <si>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</si>
  <si>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</si>
  <si>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</si>
  <si>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</si>
  <si>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</si>
  <si>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</si>
  <si>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</si>
  <si>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</si>
  <si>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</si>
  <si>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</si>
  <si>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</si>
  <si>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</si>
  <si>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</si>
  <si>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</si>
  <si>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</si>
  <si>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</si>
  <si>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</si>
  <si>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</si>
  <si>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</si>
  <si>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</si>
  <si>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</si>
  <si>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</si>
  <si>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</si>
  <si>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</si>
  <si>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</si>
  <si>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</si>
  <si>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</si>
  <si>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</si>
  <si>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</si>
  <si>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</si>
  <si>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</si>
  <si>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</si>
  <si>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</si>
  <si>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</si>
  <si>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</si>
  <si>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</si>
  <si>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</si>
  <si>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</si>
  <si>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</si>
  <si>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</si>
  <si>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</si>
  <si>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</si>
  <si>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</si>
  <si>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</si>
  <si>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</si>
  <si>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</si>
  <si>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</si>
  <si>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</si>
  <si>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</si>
  <si>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</si>
  <si>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</si>
  <si>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</si>
  <si>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</si>
  <si>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</si>
  <si>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</si>
  <si>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</si>
  <si>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</si>
  <si>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</si>
  <si>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</si>
  <si>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</si>
  <si>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</si>
  <si>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</si>
  <si>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</si>
  <si>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</si>
  <si>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</si>
  <si>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</si>
  <si>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</si>
  <si>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</si>
  <si>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</si>
  <si>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</si>
  <si>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</si>
  <si>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</si>
  <si>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</si>
  <si>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</si>
  <si>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</si>
  <si>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</si>
  <si>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</si>
  <si>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</si>
  <si>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</si>
  <si>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</si>
  <si>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</si>
  <si>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</si>
  <si>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</si>
  <si>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</si>
  <si>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</si>
  <si>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</si>
  <si>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</si>
  <si>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</si>
  <si>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</si>
  <si>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</si>
  <si>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</si>
  <si>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</si>
  <si>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</si>
  <si>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</si>
  <si>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</si>
  <si>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</si>
  <si>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</si>
  <si>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</si>
  <si>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</si>
  <si>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</si>
  <si>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</si>
  <si>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</si>
  <si>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</si>
  <si>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</si>
  <si>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</si>
  <si>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</si>
  <si>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</si>
  <si>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</si>
  <si>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</si>
  <si>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</si>
  <si>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</si>
  <si>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</si>
  <si>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</si>
  <si>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</si>
  <si>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</si>
  <si>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</si>
  <si>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</si>
  <si>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</si>
  <si>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</si>
  <si>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</si>
  <si>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</si>
  <si>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</si>
  <si>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</si>
  <si>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</si>
  <si>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</si>
  <si>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</si>
  <si>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</si>
  <si>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</si>
  <si>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</si>
  <si>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</si>
  <si>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</si>
  <si>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</si>
  <si>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</si>
  <si>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</si>
  <si>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</si>
  <si>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</si>
  <si>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</si>
  <si>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</si>
  <si>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</si>
  <si>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</si>
  <si>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</si>
  <si>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</si>
  <si>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</si>
  <si>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</si>
  <si>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</si>
  <si>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</si>
  <si>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</si>
  <si>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</si>
  <si>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</si>
  <si>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</si>
  <si>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</si>
  <si>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</si>
  <si>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</si>
  <si>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</si>
  <si>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</si>
  <si>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</si>
  <si>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</si>
  <si>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</si>
  <si>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</si>
  <si>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</si>
  <si>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</si>
  <si>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</si>
  <si>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</si>
  <si>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</si>
  <si>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</si>
  <si>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</si>
  <si>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</si>
  <si>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</si>
  <si>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</si>
  <si>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</si>
  <si>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</si>
  <si>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</si>
  <si>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</si>
  <si>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</si>
  <si>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</si>
  <si>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</si>
  <si>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</si>
  <si>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</si>
  <si>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</si>
  <si>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</si>
  <si>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</si>
  <si>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</si>
  <si>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</si>
  <si>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</si>
  <si>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</si>
  <si>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</si>
  <si>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</si>
  <si>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</si>
  <si>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</si>
  <si>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</si>
  <si>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</si>
  <si>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</si>
  <si>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</si>
  <si>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</si>
  <si>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</si>
  <si>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</si>
  <si>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</si>
  <si>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</si>
  <si>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</si>
  <si>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</si>
  <si>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</si>
  <si>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</si>
  <si>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</si>
  <si>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</si>
  <si>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</si>
  <si>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</si>
  <si>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</si>
  <si>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</si>
  <si>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</si>
  <si>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</si>
  <si>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</si>
  <si>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</si>
  <si>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</si>
  <si>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</si>
  <si>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</si>
  <si>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</si>
  <si>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</si>
  <si>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</si>
  <si>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</si>
  <si>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</si>
  <si>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</si>
  <si>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</si>
  <si>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</si>
  <si>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</si>
  <si>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</si>
  <si>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</si>
  <si>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</si>
  <si>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</si>
  <si>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</si>
  <si>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</si>
  <si>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</si>
  <si>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</si>
  <si>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</si>
  <si>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</si>
  <si>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</si>
  <si>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</si>
  <si>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</si>
  <si>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</si>
  <si>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</si>
  <si>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</si>
  <si>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</si>
  <si>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</si>
  <si>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</si>
  <si>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</si>
  <si>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</si>
  <si>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</si>
  <si>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</si>
  <si>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</si>
  <si>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</si>
  <si>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</si>
  <si>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</si>
  <si>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</si>
  <si>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</si>
  <si>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</si>
  <si>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</si>
  <si>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</si>
  <si>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</si>
  <si>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</si>
  <si>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</si>
  <si>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</si>
  <si>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</si>
  <si>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</si>
  <si>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</si>
  <si>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</si>
  <si>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</si>
  <si>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</si>
  <si>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</si>
  <si>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</si>
  <si>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</si>
  <si>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</si>
  <si>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</si>
  <si>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</si>
  <si>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</si>
  <si>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</si>
  <si>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</si>
  <si>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</si>
  <si>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</si>
  <si>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</si>
  <si>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</si>
  <si>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</si>
  <si>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</si>
  <si>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</si>
  <si>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</si>
  <si>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</si>
  <si>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</si>
  <si>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</si>
  <si>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</si>
  <si>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</si>
  <si>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</si>
  <si>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</si>
  <si>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</si>
  <si>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</si>
  <si>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</si>
  <si>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</si>
  <si>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</si>
  <si>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</si>
  <si>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</si>
  <si>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</si>
  <si>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</si>
  <si>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</si>
  <si>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</si>
  <si>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</si>
  <si>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</si>
  <si>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</si>
  <si>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</si>
  <si>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</si>
  <si>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</si>
  <si>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</si>
  <si>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</si>
  <si>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</si>
  <si>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</si>
  <si>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</si>
  <si>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</si>
  <si>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</si>
  <si>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</si>
  <si>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</si>
  <si>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</si>
  <si>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</si>
  <si>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</si>
  <si>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</si>
  <si>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</si>
  <si>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</si>
  <si>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</si>
  <si>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</si>
  <si>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</si>
  <si>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</si>
  <si>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</si>
  <si>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</si>
  <si>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</si>
  <si>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</si>
  <si>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</si>
  <si>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</si>
  <si>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</si>
  <si>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</si>
  <si>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</si>
  <si>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</si>
  <si>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</si>
  <si>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</si>
  <si>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</si>
  <si>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</si>
  <si>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</si>
  <si>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</si>
  <si>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</si>
  <si>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</si>
  <si>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</si>
  <si>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</si>
  <si>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</si>
  <si>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</si>
  <si>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</si>
  <si>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</si>
  <si>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</si>
  <si>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</si>
  <si>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</si>
  <si>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</si>
  <si>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</si>
  <si>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</si>
  <si>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</si>
  <si>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</si>
  <si>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</si>
  <si>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</si>
  <si>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</si>
  <si>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</si>
  <si>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</si>
  <si>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</si>
  <si>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</si>
  <si>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</si>
  <si>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</si>
  <si>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</si>
  <si>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</si>
  <si>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</si>
  <si>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</si>
  <si>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</si>
  <si>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</si>
  <si>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</si>
  <si>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</si>
  <si>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</si>
  <si>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</si>
  <si>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</si>
  <si>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</si>
  <si>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</si>
  <si>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</si>
  <si>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</si>
  <si>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</si>
  <si>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</si>
  <si>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</si>
  <si>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</si>
  <si>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</si>
  <si>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</si>
  <si>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</si>
  <si>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</si>
  <si>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</si>
  <si>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</si>
  <si>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</si>
  <si>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</si>
  <si>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</si>
  <si>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</si>
  <si>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</si>
  <si>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</si>
  <si>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</si>
  <si>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</si>
  <si>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</si>
  <si>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</si>
  <si>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</si>
  <si>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</si>
  <si>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</si>
  <si>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</si>
  <si>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</si>
  <si>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</si>
  <si>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</si>
  <si>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</si>
  <si>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</si>
  <si>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</si>
  <si>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</si>
  <si>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</si>
  <si>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</si>
  <si>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</si>
  <si>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</si>
  <si>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</si>
  <si>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</si>
  <si>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</si>
  <si>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</si>
  <si>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</si>
  <si>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</si>
  <si>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</si>
  <si>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</si>
  <si>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</si>
  <si>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</si>
  <si>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</si>
  <si>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</si>
  <si>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</si>
  <si>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</si>
  <si>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</si>
  <si>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</si>
  <si>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</si>
  <si>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</si>
  <si>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</si>
  <si>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</si>
  <si>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</si>
  <si>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</si>
  <si>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</si>
  <si>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</si>
  <si>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</si>
  <si>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</si>
  <si>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</si>
  <si>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</si>
  <si>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</si>
  <si>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</si>
  <si>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</si>
  <si>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</si>
  <si>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</si>
  <si>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</si>
  <si>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</si>
  <si>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</si>
  <si>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</si>
  <si>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</si>
  <si>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</si>
  <si>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</si>
  <si>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</si>
  <si>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</si>
  <si>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</si>
  <si>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</si>
  <si>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</si>
  <si>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</si>
  <si>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</si>
  <si>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</si>
  <si>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</si>
  <si>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</si>
  <si>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</si>
  <si>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</si>
  <si>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</si>
  <si>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</si>
  <si>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</si>
  <si>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</si>
  <si>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</si>
  <si>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</si>
  <si>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</si>
  <si>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</si>
  <si>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</si>
  <si>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</si>
  <si>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</si>
  <si>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</si>
  <si>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</si>
  <si>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</si>
  <si>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</si>
  <si>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</si>
  <si>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</si>
  <si>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</si>
  <si>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</si>
  <si>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</si>
  <si>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</si>
  <si>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</si>
  <si>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</si>
  <si>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</si>
  <si>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</si>
  <si>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</si>
  <si>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</si>
  <si>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</si>
  <si>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</si>
  <si>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</si>
  <si>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</si>
  <si>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</si>
  <si>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</si>
  <si>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</si>
  <si>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</si>
  <si>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</si>
  <si>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</si>
  <si>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</si>
  <si>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</si>
  <si>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</si>
  <si>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</si>
  <si>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</si>
  <si>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</si>
  <si>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</si>
  <si>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</si>
  <si>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</si>
  <si>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</si>
  <si>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</si>
  <si>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</si>
  <si>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</si>
  <si>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</si>
  <si>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</si>
  <si>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</si>
  <si>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</si>
  <si>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</si>
  <si>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</si>
  <si>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</si>
  <si>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</si>
  <si>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</si>
  <si>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</si>
  <si>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</si>
  <si>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</si>
  <si>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</si>
  <si>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</si>
  <si>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</si>
  <si>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</si>
  <si>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</si>
  <si>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</si>
  <si>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</si>
  <si>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</si>
  <si>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</si>
  <si>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</si>
  <si>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</si>
  <si>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</si>
  <si>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</si>
  <si>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</si>
  <si>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</si>
  <si>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</si>
  <si>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</si>
  <si>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</si>
  <si>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</si>
  <si>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</si>
  <si>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</si>
  <si>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</si>
  <si>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</si>
  <si>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</si>
  <si>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</si>
  <si>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</si>
  <si>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</si>
  <si>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</si>
  <si>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</si>
  <si>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</si>
  <si>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</si>
  <si>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</si>
  <si>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</si>
  <si>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</si>
  <si>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</si>
  <si>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</si>
  <si>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</si>
  <si>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</si>
  <si>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</si>
  <si>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</si>
  <si>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</si>
  <si>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</si>
  <si>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</si>
  <si>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</si>
  <si>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</si>
  <si>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</si>
  <si>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</si>
  <si>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</si>
  <si>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</si>
  <si>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</si>
  <si>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</si>
  <si>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</si>
  <si>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</si>
  <si>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</si>
  <si>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</si>
  <si>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</si>
  <si>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</si>
  <si>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TOTAL</t>
  </si>
  <si>
    <t xml:space="preserve">Suma de VALOR </t>
  </si>
  <si>
    <t>CONCEPTO</t>
  </si>
  <si>
    <t>ESTADO</t>
  </si>
  <si>
    <t>Licdo. Eduardo Infante</t>
  </si>
  <si>
    <t>Administrativa- Financiera</t>
  </si>
  <si>
    <t>MONTO SIN ITBIS</t>
  </si>
  <si>
    <t>RETENCION</t>
  </si>
  <si>
    <t>ITBIS</t>
  </si>
  <si>
    <t>TOTAL A PAGAR</t>
  </si>
  <si>
    <t>Licdo. Francisco  Abreu Santos</t>
  </si>
  <si>
    <t>Licdo. Hector Almanzar</t>
  </si>
  <si>
    <t>Facturas pagadas al 31/08/2022</t>
  </si>
  <si>
    <t>CAPELLAN DENTAL</t>
  </si>
  <si>
    <t>PAGADA</t>
  </si>
  <si>
    <t>SANTO DOMINGO MOTORS</t>
  </si>
  <si>
    <t>REPUESTOS DE JESUS</t>
  </si>
  <si>
    <t>CENTRO AUTOMOTRIZ REMESA</t>
  </si>
  <si>
    <t>INSUPLAYSER</t>
  </si>
  <si>
    <t>RALANSA</t>
  </si>
  <si>
    <t>INDUSTRIA NACIONAL DE ETIQUETAS</t>
  </si>
  <si>
    <t>MORAMI</t>
  </si>
  <si>
    <t>QUIMICOS MULTIPLES LESLIE</t>
  </si>
  <si>
    <t>MESSI SRL</t>
  </si>
  <si>
    <t>LAPE DOMINICANA</t>
  </si>
  <si>
    <t>DEMEERO CONSTRUCTORA</t>
  </si>
  <si>
    <t>DIPUGLIA PC UOTLET WSTORE</t>
  </si>
  <si>
    <t>SUNIX PETROLEUM, SRL</t>
  </si>
  <si>
    <t>BIO NOVA SRL</t>
  </si>
  <si>
    <t>PAGO FCT B15000081768  POR COMPRA DE COMBUSTIBLE VEHICULOS SRSM</t>
  </si>
  <si>
    <t>PROGASTABLE SRL</t>
  </si>
  <si>
    <t>PAGO FACT B1500009447, FRASCOS DE BASILOCOPIA</t>
  </si>
  <si>
    <t>PAGO FACT B1500000312, INSUMOS DE OFICINA</t>
  </si>
  <si>
    <t>SI SUPLIDORES INSTITUCIONALES</t>
  </si>
  <si>
    <t>PAGO FACT B1500000206, MATERIALES DE OFICINA</t>
  </si>
  <si>
    <t>SUPLIGENSA</t>
  </si>
  <si>
    <t>PAGO FACT B1500000531, CAJAS DE EMPAQUES PARA ALMACEN DE MEDICAMENTOS</t>
  </si>
  <si>
    <t>INVERSIONES YANG SRL</t>
  </si>
  <si>
    <t>PAGO FACT B1500000517, COMPRA PALETAS PLASTICAS PARA USO ALMACEN</t>
  </si>
  <si>
    <t>PAGO FACT B1500000715, COMPRA EQUIPOS ODONTOLOGICOS</t>
  </si>
  <si>
    <t>MONTE VEHICULOS</t>
  </si>
  <si>
    <t>MANTENIMIENTO MOTORES</t>
  </si>
  <si>
    <t>PAGO FACT 139 , EQUIPOS ODONTOLOGICOS</t>
  </si>
  <si>
    <t>COMPRA IMPRESORA</t>
  </si>
  <si>
    <t>B1500000531</t>
  </si>
  <si>
    <t>B1500000206</t>
  </si>
  <si>
    <t>B1500000312</t>
  </si>
  <si>
    <t>B1500009447</t>
  </si>
  <si>
    <t>B1500001149</t>
  </si>
  <si>
    <t>CANDADOS MOTORES , FACTS DEL 9/9/22 Y 01/06/22</t>
  </si>
  <si>
    <t>01/06/22/ 09/09/22</t>
  </si>
  <si>
    <t>B1500001995 / B1500002032</t>
  </si>
  <si>
    <t>B1500001999/1909/1977/1985/1981/1978/2084/2079/2085/2057</t>
  </si>
  <si>
    <t>B1500021169/1282/1363/1774/2149/1771/1773/2153/</t>
  </si>
  <si>
    <t>PALETAS PLASTICAS PARA USO EN EL ALMACEN DEL SRSM</t>
  </si>
  <si>
    <t>B1500001300</t>
  </si>
  <si>
    <t>COMPRA EQUIPOS MEDICOS PARA USO DE LOS CPNA Y CENTROS DIAGNOSTICOS PERTENECIENTES AL SRSM</t>
  </si>
  <si>
    <t>EQUIPOS DE LABORATORIOS PARA CPNA Y CENTROS DE DIAGNOSTICOS</t>
  </si>
  <si>
    <t>COMPRA DE CAFÉ PARA CONSUMO DE LAS OFICINAS ADM DE ESTE SRSM</t>
  </si>
  <si>
    <t xml:space="preserve">MANTENIMIEBTOS Y REPARACION  VEHICULOS  DEL SRSM </t>
  </si>
  <si>
    <t>B1500001533 / B1500001540</t>
  </si>
  <si>
    <t>TELSERDOM SRL</t>
  </si>
  <si>
    <t>COMPRA DE 4 RADIOS PORTATILES DE COMUNICACIONES PARA EL PERSONAL DE SEGURIDAD DEL SRSM</t>
  </si>
  <si>
    <t>COMPRA TELEVISION  SAMSUNG 43 PULGADAS PARA USO DEL SRSM</t>
  </si>
  <si>
    <t>B1500000524</t>
  </si>
  <si>
    <t>COMPRA LLAVINES PARA USO DE LOS CPNA Y CENTRO DIAGNOSTICOS DEL SRSM</t>
  </si>
  <si>
    <t>B1500000078</t>
  </si>
  <si>
    <t>B1500001914</t>
  </si>
  <si>
    <t>MATERIALES PLOMERIA PARA MANTENIMIENTO Y REPARCION DE CPNA Y CENTRO DIAGNOSTICOS DEL SRSM</t>
  </si>
  <si>
    <t>PAPELERIA DE OFICINA PARA USO DE LOS CPNA Y CENTROS D DE SRSM</t>
  </si>
  <si>
    <t>B1500000135</t>
  </si>
  <si>
    <t>B1500081768</t>
  </si>
  <si>
    <t>B15000000517</t>
  </si>
  <si>
    <t>B15000000005</t>
  </si>
  <si>
    <t>B15000000148</t>
  </si>
  <si>
    <t>B15000000755</t>
  </si>
  <si>
    <t xml:space="preserve"> </t>
  </si>
  <si>
    <t>FECHA PAGO</t>
  </si>
  <si>
    <t>N0 PAGO</t>
  </si>
  <si>
    <t>FUENTE DE FINANCIAMIENTO</t>
  </si>
  <si>
    <t>VS</t>
  </si>
  <si>
    <t xml:space="preserve">SUMA DE VALOR </t>
  </si>
  <si>
    <t>FLORISTERIA ZUNIFLOR</t>
  </si>
  <si>
    <t>LAVANDERIA ALAWYS CLEAN</t>
  </si>
  <si>
    <t>ROCE DENTAL</t>
  </si>
  <si>
    <t>COMPAÑÍA DOMINICANA DE TELEFONO</t>
  </si>
  <si>
    <t>AYUNTAMIENTO DEL D.N.</t>
  </si>
  <si>
    <t>ALTICE</t>
  </si>
  <si>
    <t>P &amp; D RECYCLING</t>
  </si>
  <si>
    <t>JOSE LUIS HERNANDEZ</t>
  </si>
  <si>
    <t xml:space="preserve">COMPRA CORONAS FUENBRES MUERTE MADRE DEL DIRECTOR </t>
  </si>
  <si>
    <t>COMPRA MATERIAL GASTABLE DE HIGIENE</t>
  </si>
  <si>
    <t>COMPRA DE MATERIAL GASTABLE DE ODONTOLOGIA</t>
  </si>
  <si>
    <t>PAGO DATA CLOUD MES DE ENERO 2023</t>
  </si>
  <si>
    <t>PAGO RECOLECCION DE RESIDUOS</t>
  </si>
  <si>
    <t>PAGO CONSUMO AGUA ENERO 2023</t>
  </si>
  <si>
    <t>PAGO SERVICIO AGUA ENERO 2023</t>
  </si>
  <si>
    <t>PAGO INTERNET PLUS MES DE ENERO 2023</t>
  </si>
  <si>
    <t>PAGO INTERNET BASICO ENERO 2023</t>
  </si>
  <si>
    <t>PAGO CENTRAL TELEFONICA ENERO 2023</t>
  </si>
  <si>
    <t>PAGO RETIRO DESECHOS BIOQUIMICOS</t>
  </si>
  <si>
    <t xml:space="preserve">PAGO REPARACION DE EQUIPOS </t>
  </si>
  <si>
    <t>PAGO FLOTAS MES DE ENERO 2023</t>
  </si>
  <si>
    <t>FACTURA 11370</t>
  </si>
  <si>
    <t>FACTURA 20</t>
  </si>
  <si>
    <t>FACTURA 25915</t>
  </si>
  <si>
    <t>FACTURA 2737</t>
  </si>
  <si>
    <t>FACTURA 32709417</t>
  </si>
  <si>
    <t>FACTURA 5034873</t>
  </si>
  <si>
    <t>FACTURA 5034909</t>
  </si>
  <si>
    <t>FACTURA 47764</t>
  </si>
  <si>
    <t>FACTURA 39096</t>
  </si>
  <si>
    <t>FACTURA 38231</t>
  </si>
  <si>
    <t>FACTURA 166</t>
  </si>
  <si>
    <t>FACTURAS 115-116</t>
  </si>
  <si>
    <t>CK 010441</t>
  </si>
  <si>
    <t>FACTURA 95500</t>
  </si>
  <si>
    <t>Licda. Eileen Cisnero</t>
  </si>
  <si>
    <t>Contadora</t>
  </si>
  <si>
    <t>Licdo. Migdalia vasquez</t>
  </si>
  <si>
    <t>Facturas pagadas al 31/1/2023</t>
  </si>
  <si>
    <t>NO. PROCESO</t>
  </si>
  <si>
    <t>HOSPITAL MATERNO DRA. EVANGELINA RODRIGUEZ</t>
  </si>
  <si>
    <t>ZUNIFLOR</t>
  </si>
  <si>
    <t>JOSE DE OLEO</t>
  </si>
  <si>
    <t>AYUNTAMIENTO DN</t>
  </si>
  <si>
    <t>COMPRA DE CORONA FUNEBRE</t>
  </si>
  <si>
    <t>PAGO REPARACION BOMBA DE AGUA</t>
  </si>
  <si>
    <t>PAGO FLOTAS MES DE FEBRERO 2023</t>
  </si>
  <si>
    <t>PAGO CENTRAL MES DE FEBRERO 2023</t>
  </si>
  <si>
    <t>PAGO AGUA CONSUMO MES FEBRERO 2023</t>
  </si>
  <si>
    <t>PAGO SERV. DATA CLOUD FEBRERO 2023</t>
  </si>
  <si>
    <t>PAGO INTERNET MES FEBRERO 2023</t>
  </si>
  <si>
    <t>PAGO RECOGIDA DE BASURA FEBRERO 2023</t>
  </si>
  <si>
    <t>PAGO AGUA  MES FEBRERO 2023</t>
  </si>
  <si>
    <t>FACT. 11402</t>
  </si>
  <si>
    <t>FACTURA 128</t>
  </si>
  <si>
    <t>FACT. 99149</t>
  </si>
  <si>
    <t>FACT 76544</t>
  </si>
  <si>
    <t>FACT. 5265491</t>
  </si>
  <si>
    <t>FACT. 1186</t>
  </si>
  <si>
    <t>FACTURA 2780</t>
  </si>
  <si>
    <t>FACT. 85945</t>
  </si>
  <si>
    <t>FACT. 77395</t>
  </si>
  <si>
    <t>FACT. 32860160</t>
  </si>
  <si>
    <t>FACT. 5265526</t>
  </si>
  <si>
    <t>PAGO REALIZADO</t>
  </si>
  <si>
    <t>Facturas pagadas al 28/2/2023</t>
  </si>
  <si>
    <t>Facturas pagadas al 31/3/2023</t>
  </si>
  <si>
    <t>GRUPO ORTMONT SRL</t>
  </si>
  <si>
    <t>VITSY DIGITAL</t>
  </si>
  <si>
    <t>LEGAL NOTE SRL</t>
  </si>
  <si>
    <t>Contadora Interina</t>
  </si>
  <si>
    <t>PAGO ALIMENTACION ENERO Y FEBRERO</t>
  </si>
  <si>
    <t>COMPRA DE IMPRESORAS</t>
  </si>
  <si>
    <t>PAGO SERVICIO DE ALIMENTACION MES DE MARZO</t>
  </si>
  <si>
    <t>SERVICIO DE NOTARIO PARA LEGALIZACION DE PROCESOS DE COMPRA</t>
  </si>
  <si>
    <t>FACT. 46782</t>
  </si>
  <si>
    <t>FACTURAS 73-80</t>
  </si>
  <si>
    <t>FACT. 155</t>
  </si>
  <si>
    <t>FACT. 81</t>
  </si>
  <si>
    <t>FACT 157</t>
  </si>
  <si>
    <t>Licdo. Migdalia Vasquez</t>
  </si>
  <si>
    <t>Facturas pagadas al 30/4/2023</t>
  </si>
  <si>
    <t>CEREMO</t>
  </si>
  <si>
    <t>MAROCTAC</t>
  </si>
  <si>
    <t>J DIEGUEZ</t>
  </si>
  <si>
    <t>MV MEDICAL LAB</t>
  </si>
  <si>
    <t>BIO NUCLEAR</t>
  </si>
  <si>
    <t>BIO NOVA</t>
  </si>
  <si>
    <t>JEAN CARLOS BASULTO</t>
  </si>
  <si>
    <t>BIO WIN</t>
  </si>
  <si>
    <t>EPP</t>
  </si>
  <si>
    <t>LEROMED</t>
  </si>
  <si>
    <t>OGYM</t>
  </si>
  <si>
    <t>GRUMMAN INVESTMENT</t>
  </si>
  <si>
    <t>GRUPO ORTMONT</t>
  </si>
  <si>
    <t>PAGO COMPRA MATERIAL MEDICO GASTABLE</t>
  </si>
  <si>
    <t>MATERIAL GASTABLE DE ODONTOLOGIA</t>
  </si>
  <si>
    <t>COMPRA DE GASOIL PARA LA PLANTA ELECTRICA</t>
  </si>
  <si>
    <t>PAGO COMPRA MATERIAL GASTABLE DE OFICINA</t>
  </si>
  <si>
    <t>COMPRA DE MEDICAMENTOS</t>
  </si>
  <si>
    <t>COMPRA DE TONER PARA IMPRESORAS</t>
  </si>
  <si>
    <t>MATERIAL GASTABLE DE LABORATORIO</t>
  </si>
  <si>
    <t>COMPRA REACTIVOS DE LABORATORIO</t>
  </si>
  <si>
    <t>PAGO FLOTAS MES DE MARZO</t>
  </si>
  <si>
    <t>PAGO CENTRAL MES DE MARZO</t>
  </si>
  <si>
    <t>PAGO CONSUMO DE AGUA MES DE MARZO</t>
  </si>
  <si>
    <t>PAGO RECOLECCION DE DESECHOS SOLIDOS MES MARZO</t>
  </si>
  <si>
    <t xml:space="preserve">PAGO SERVICIOS DE DATA CLOUD MES DE MARZO </t>
  </si>
  <si>
    <t>PAGO INTERNET PREMIUM MES MARZO</t>
  </si>
  <si>
    <t>PAGO INTERNET BASICO MES MARZO</t>
  </si>
  <si>
    <t>PAGO SERV. DE AGUA MES DE MARZO</t>
  </si>
  <si>
    <t>PAGO SERV. DE AGUA MES DE ABRIL</t>
  </si>
  <si>
    <t>PAGO CONSUMO DE AGUA MES DE ABRIL</t>
  </si>
  <si>
    <t>COMPRA REACTIVO SANGRE DE CARNERO</t>
  </si>
  <si>
    <t>PAGO COMPRA DE MATERIAL MEDICO GASTABLE</t>
  </si>
  <si>
    <t>COMPRA DE TELAS</t>
  </si>
  <si>
    <t>PAGO COMPRA DE OXIGENO</t>
  </si>
  <si>
    <t>PAGO SERVICIOS DE DATA CLOUD MES DE ABRIL</t>
  </si>
  <si>
    <t>PAGO COMPRA DE MATERIALES DE LIMPIEZA</t>
  </si>
  <si>
    <t>ALIMENTACION MES DE ABRIL</t>
  </si>
  <si>
    <t>FACT. 510</t>
  </si>
  <si>
    <t>FACT. 670</t>
  </si>
  <si>
    <t>FACT. 31</t>
  </si>
  <si>
    <t>FACT. 160</t>
  </si>
  <si>
    <t>FACT. 504</t>
  </si>
  <si>
    <t>FACT. 158</t>
  </si>
  <si>
    <t>FACT. 569</t>
  </si>
  <si>
    <t>FACT. 441205</t>
  </si>
  <si>
    <t>FACT. 37979</t>
  </si>
  <si>
    <t>FACT 302847</t>
  </si>
  <si>
    <t>FACT. 14052</t>
  </si>
  <si>
    <t>FACT. 5496355</t>
  </si>
  <si>
    <t>FACT. 6981</t>
  </si>
  <si>
    <t>FACT. 33037133</t>
  </si>
  <si>
    <t>FACT. 5350</t>
  </si>
  <si>
    <t>FACT. 82347</t>
  </si>
  <si>
    <t>FACT. 14886</t>
  </si>
  <si>
    <t>FACT. 5496390</t>
  </si>
  <si>
    <t>FACT. 5727310</t>
  </si>
  <si>
    <t>FACT. 5727275</t>
  </si>
  <si>
    <t>FACT. 1787</t>
  </si>
  <si>
    <t>FACT. 570</t>
  </si>
  <si>
    <t>FACT. 65</t>
  </si>
  <si>
    <t>FACT. 10317</t>
  </si>
  <si>
    <t>FACT.  62193</t>
  </si>
  <si>
    <t>FACT. 7923</t>
  </si>
  <si>
    <t>FACT. 128</t>
  </si>
  <si>
    <t>FACT</t>
  </si>
  <si>
    <t>FACT. 86</t>
  </si>
  <si>
    <t>FR</t>
  </si>
  <si>
    <t>Facturas pagadas al 31/5/2023</t>
  </si>
  <si>
    <t>C. MONTILLA PUBLICIDAD S.R.L.</t>
  </si>
  <si>
    <t>TRANSPORTE ROSARIO</t>
  </si>
  <si>
    <t>APOCARMEC GROUP SRL</t>
  </si>
  <si>
    <t>COMPRA DE TALONARIOS</t>
  </si>
  <si>
    <t xml:space="preserve">REPARACION Y MANTENIMIENTO </t>
  </si>
  <si>
    <t>SERVICIO DE TRANPORTE</t>
  </si>
  <si>
    <t>PAGO RECOLECCION DE DESECHOS SOLIDOS MES ABRIL Y MAYO</t>
  </si>
  <si>
    <t>PAGO CONSUMO DE AGUA MES DE MAYO</t>
  </si>
  <si>
    <t>PAGO SERV. DE AGUA MES DE MAYO</t>
  </si>
  <si>
    <t>PAGO INTERNET PREMIUM MES MAYO</t>
  </si>
  <si>
    <t>PAGO INTERNET BASICO MES MAYO</t>
  </si>
  <si>
    <t>PAGO SERVICIOS DE ALIMENTACION DEL 29/4 AL 15/5</t>
  </si>
  <si>
    <t>PAGO SERVICIOS DE DATA CLOUD MES DE MAYO</t>
  </si>
  <si>
    <t>SERV. DE MANT. Y REPARACION EQUIPOS MEDICOS</t>
  </si>
  <si>
    <t>PAGOS FLOTAS MES ABRIL-MAYO 2023</t>
  </si>
  <si>
    <t>MANTENIMIENTO DE ASCENSORES 1 Y 2 DEL MES DE MAYO 2023</t>
  </si>
  <si>
    <t>PAGO ALIMENTACION MES DE MAYO DEL 15 AL 31</t>
  </si>
  <si>
    <t>B01500000050</t>
  </si>
  <si>
    <t>B1500000116</t>
  </si>
  <si>
    <t xml:space="preserve"> B1500000004</t>
  </si>
  <si>
    <t>B1500041603/B1500042353</t>
  </si>
  <si>
    <t>B1500117483</t>
  </si>
  <si>
    <t>B1500117467</t>
  </si>
  <si>
    <t>B1500049945</t>
  </si>
  <si>
    <t>B1500050700</t>
  </si>
  <si>
    <t>B1500050705</t>
  </si>
  <si>
    <t>B1500050720</t>
  </si>
  <si>
    <t>B1500000177</t>
  </si>
  <si>
    <t>FACT 10492</t>
  </si>
  <si>
    <t>B1500050768</t>
  </si>
  <si>
    <t>B1500000178</t>
  </si>
  <si>
    <t>Facturas pagadas al 30/6/2023</t>
  </si>
  <si>
    <t>B01500000129</t>
  </si>
  <si>
    <t xml:space="preserve">JOSE ENRIQUE DE OLEO AMADOR </t>
  </si>
  <si>
    <t>B01500000130</t>
  </si>
  <si>
    <t>B1500000134</t>
  </si>
  <si>
    <t>B1500000132</t>
  </si>
  <si>
    <t>GRUMMAN INVERSIONES EIRL</t>
  </si>
  <si>
    <t>MV MEDICAL LAB SRL</t>
  </si>
  <si>
    <t>ALTICE DOMINICANA</t>
  </si>
  <si>
    <t>CEREMO, SRL</t>
  </si>
  <si>
    <t>GRUPO ORTMONT, SRL</t>
  </si>
  <si>
    <t>BIO-WIN, S.R.L.</t>
  </si>
  <si>
    <t>COMPAÑÍA DOMINICANA DE TELEFONOS, S.A.</t>
  </si>
  <si>
    <t>B1500051621</t>
  </si>
  <si>
    <t>B1500000119</t>
  </si>
  <si>
    <t>B1500119056</t>
  </si>
  <si>
    <t>B1500000339</t>
  </si>
  <si>
    <t>B1500000183</t>
  </si>
  <si>
    <t>B1500001874</t>
  </si>
  <si>
    <t>E450000013053</t>
  </si>
  <si>
    <t>B1500119040</t>
  </si>
  <si>
    <t>PAGO DE FACTURA NO. 129</t>
  </si>
  <si>
    <t>PAGO DE FACTURA DE REACTIVOS PARA LAB.</t>
  </si>
  <si>
    <t>PAGO DE SERVICIOS DE FLOTA DEL MES DE JUNIO</t>
  </si>
  <si>
    <t>PAGO DE FACTURA NO. 003 MES DE JUNIO</t>
  </si>
  <si>
    <t>PAGO DE FACTURA NO.119 MES DE JUNIO</t>
  </si>
  <si>
    <t>PAGO DE FACTURA NO. 6192567 MES DE JUNIO</t>
  </si>
  <si>
    <t>PAGO DE FACTURA NO. 528</t>
  </si>
  <si>
    <t>PAGO DE FACTURA NO. 94 DEL MES DE JUNIO</t>
  </si>
  <si>
    <t>PAGO DE FACTURA NO. 1874</t>
  </si>
  <si>
    <t xml:space="preserve">PAGO DE SERVICIOS DE DATA CLAUD </t>
  </si>
  <si>
    <t>PAGO DE SERV. DE MATENIMIENTO SISTEMA ELECTRICO Y REFRIGERACION MES ABRIL</t>
  </si>
  <si>
    <t>PAGO DE SERV. DE MATENIMIENTO SISTEMA ELECTRICO Y REFRIGERACION MES MAYO</t>
  </si>
  <si>
    <t>PAGO DE FACTURA 136 POR SERVICIO Y MANTEMIENTO DEL SISTEMA ELECTRICO Y REFIGERACION</t>
  </si>
  <si>
    <t>PAGO DE FACTURA 134 POR COMPRA DE MATERIALES PARA EL DEPTO. DE MANTENIMIENTO</t>
  </si>
  <si>
    <t>PAGO DE FACTURA 41 POR SERVICIOS DE TRANSPORTE DE MEDICAMENTOS</t>
  </si>
  <si>
    <t>PAGO DE FACTURA 133 POR COMPRA DE MATERIALES PARA EL DEPTO. DE MANTENIMIENTO</t>
  </si>
  <si>
    <t>PAGO DE FACTURA 132 POR SERVICIO DE REPARACION DE BOMBA DE AGUA</t>
  </si>
  <si>
    <t>PAGO DE FACTURA 135 POR SERVICIOS Y PROTECCION TERMICA ODONTOLOGICA</t>
  </si>
  <si>
    <t>B1500000136</t>
  </si>
  <si>
    <t>PAGO RECOLECCION DE DESECHOS SOLIDOS MES JUNIO</t>
  </si>
  <si>
    <t>B1500043047</t>
  </si>
  <si>
    <t>PAGO DE FACTURA MES DE JUNIO</t>
  </si>
  <si>
    <t>NO. PAGO</t>
  </si>
  <si>
    <t>Facturas pagadas al 30/7/2023</t>
  </si>
  <si>
    <t>ALTICE DOMINICANA, S.A</t>
  </si>
  <si>
    <t>COMPANIA DOMINICANA</t>
  </si>
  <si>
    <t>ALCALDIA DEL DISTRITO NACIONAL</t>
  </si>
  <si>
    <t>SUMINISTROS SOFVIC</t>
  </si>
  <si>
    <t>MXO DOMINICANA</t>
  </si>
  <si>
    <t>APOCARMEC GRUOP SRL</t>
  </si>
  <si>
    <t>PAGO POR SERVICIOS DE FLOTAS MES JULIO</t>
  </si>
  <si>
    <t>PAGO DE FACTURA POR SERVICIO DE CENTRAL TELEFONICA MES JULIO</t>
  </si>
  <si>
    <t>PAGO DE FACTURA 6423578 CONCUMO DE AGUA</t>
  </si>
  <si>
    <t>PAGO DE SERVICIO DE DATA SLOUD</t>
  </si>
  <si>
    <t>PAGO DE INTERNET DEL MES DE JULIO</t>
  </si>
  <si>
    <t>PAGO DE FACTURA 28 POR SERVICIO DE DATA CLOUD</t>
  </si>
  <si>
    <t>PAGO DE FACTURA 33660289  RECOGIDA DE BASURA</t>
  </si>
  <si>
    <t xml:space="preserve">PAGO DE FACTURA 6423579 POR SERVICIO DE CONSUMO DE AGUA </t>
  </si>
  <si>
    <t>PAGO DE FACTURA 1046 POR MATERIALES GASTABLES</t>
  </si>
  <si>
    <t>PAGO DE FACTURA 01 POR MATERIALES ODONTOLOGICOS</t>
  </si>
  <si>
    <t xml:space="preserve">PAGO DE FACTURA 005 POR SERVICIO DE MATENIMIENTO Y REPARACIONES </t>
  </si>
  <si>
    <t>PAGO DE FACTURA 94 POR SERVICIO DE ALIMENTACION</t>
  </si>
  <si>
    <t>PAGO DE FACTURA 120</t>
  </si>
  <si>
    <t xml:space="preserve">PAGO DE FACTURA 632 </t>
  </si>
  <si>
    <t>B1500052495</t>
  </si>
  <si>
    <t>B1500052414</t>
  </si>
  <si>
    <t>B1500121390</t>
  </si>
  <si>
    <t>B1500052434</t>
  </si>
  <si>
    <t>B1500052419</t>
  </si>
  <si>
    <t>E450000015621</t>
  </si>
  <si>
    <t>B1500043806</t>
  </si>
  <si>
    <t>B1500121374</t>
  </si>
  <si>
    <t>B1500000120</t>
  </si>
  <si>
    <t>B1500000185</t>
  </si>
  <si>
    <t>MOGINO DE LA CRUZ</t>
  </si>
  <si>
    <t xml:space="preserve">ROMA VALLEJO </t>
  </si>
  <si>
    <t>PAGO DE CORONA DE FLORES</t>
  </si>
  <si>
    <t>PAGO DE SERVICIO DE TRANSPORTE MES JULIO</t>
  </si>
  <si>
    <t>PAGO DE REGENCIA DE DROGAS CONTROLADAS</t>
  </si>
  <si>
    <t>PAGO DE FACTURA NO. 0-042</t>
  </si>
  <si>
    <t>PAGO DE SERVICIO MANTENIMIENTO DE FACTURA 0138</t>
  </si>
  <si>
    <t>B1500002712</t>
  </si>
  <si>
    <t>B1500002719</t>
  </si>
  <si>
    <t>DOCUMENTOS</t>
  </si>
  <si>
    <t>B1500000138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</si>
</sst>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€-2]* #,##0.00_);_([$€-2]* \(#,##0.00\);_([$€-2]* &quot;-&quot;??_)"/>
    <numFmt numFmtId="167" formatCode="_-* #,##0.00\ _P_t_s_-;\-* #,##0.00\ _P_t_s_-;_-* &quot;-&quot;??\ _P_t_s_-;_-@_-"/>
    <numFmt numFmtId="168" formatCode="dd/mm/yyyy;@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rgb="FFC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</cellStyleXfs>
  <cellXfs count="190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164" fontId="0" fillId="0" borderId="0" xfId="1" applyFont="1"/>
    <xf numFmtId="43" fontId="0" fillId="0" borderId="0" xfId="0" applyNumberFormat="1"/>
    <xf numFmtId="164" fontId="0" fillId="0" borderId="0" xfId="0" applyNumberFormat="1"/>
    <xf numFmtId="164" fontId="0" fillId="0" borderId="1" xfId="1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164" fontId="17" fillId="0" borderId="0" xfId="1" applyFont="1"/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vertical="center" wrapText="1"/>
    </xf>
    <xf numFmtId="164" fontId="18" fillId="6" borderId="2" xfId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14" fillId="0" borderId="2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8" fillId="8" borderId="2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 wrapText="1"/>
    </xf>
    <xf numFmtId="164" fontId="18" fillId="8" borderId="2" xfId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 wrapText="1"/>
    </xf>
    <xf numFmtId="0" fontId="14" fillId="2" borderId="2" xfId="0" applyFont="1" applyFill="1" applyBorder="1"/>
    <xf numFmtId="0" fontId="14" fillId="2" borderId="0" xfId="0" applyFont="1" applyFill="1"/>
    <xf numFmtId="0" fontId="14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8" applyNumberFormat="1" applyFont="1" applyBorder="1" applyAlignment="1">
      <alignment horizontal="left" vertical="top" wrapText="1"/>
    </xf>
    <xf numFmtId="14" fontId="16" fillId="2" borderId="2" xfId="0" applyNumberFormat="1" applyFont="1" applyFill="1" applyBorder="1" applyAlignment="1">
      <alignment horizontal="center" vertical="center"/>
    </xf>
    <xf numFmtId="14" fontId="16" fillId="2" borderId="2" xfId="0" applyNumberFormat="1" applyFont="1" applyFill="1" applyBorder="1" applyAlignment="1">
      <alignment horizontal="left" vertical="center"/>
    </xf>
    <xf numFmtId="164" fontId="16" fillId="2" borderId="2" xfId="1" applyFont="1" applyFill="1" applyBorder="1" applyAlignment="1">
      <alignment wrapText="1"/>
    </xf>
    <xf numFmtId="4" fontId="16" fillId="0" borderId="2" xfId="8" applyNumberFormat="1" applyFont="1" applyBorder="1" applyAlignment="1">
      <alignment horizontal="left" wrapText="1"/>
    </xf>
    <xf numFmtId="14" fontId="16" fillId="0" borderId="2" xfId="0" applyNumberFormat="1" applyFont="1" applyBorder="1" applyAlignment="1">
      <alignment horizontal="center" vertical="center" wrapText="1"/>
    </xf>
    <xf numFmtId="164" fontId="16" fillId="2" borderId="2" xfId="1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vertical="center" wrapText="1"/>
    </xf>
    <xf numFmtId="14" fontId="20" fillId="2" borderId="2" xfId="0" applyNumberFormat="1" applyFont="1" applyFill="1" applyBorder="1" applyAlignment="1">
      <alignment horizontal="center" vertical="center" wrapText="1"/>
    </xf>
    <xf numFmtId="14" fontId="16" fillId="2" borderId="5" xfId="0" applyNumberFormat="1" applyFont="1" applyFill="1" applyBorder="1" applyAlignment="1">
      <alignment horizontal="left" vertical="center" wrapText="1"/>
    </xf>
    <xf numFmtId="14" fontId="16" fillId="3" borderId="2" xfId="0" applyNumberFormat="1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wrapText="1"/>
    </xf>
    <xf numFmtId="0" fontId="18" fillId="2" borderId="2" xfId="9" applyFont="1" applyFill="1" applyBorder="1" applyAlignment="1">
      <alignment horizontal="left"/>
    </xf>
    <xf numFmtId="0" fontId="16" fillId="2" borderId="2" xfId="9" applyFont="1" applyFill="1" applyBorder="1" applyAlignment="1">
      <alignment horizontal="left" wrapText="1"/>
    </xf>
    <xf numFmtId="168" fontId="16" fillId="0" borderId="2" xfId="9" applyNumberFormat="1" applyFont="1" applyBorder="1" applyAlignment="1">
      <alignment horizontal="center"/>
    </xf>
    <xf numFmtId="0" fontId="16" fillId="0" borderId="2" xfId="9" applyFont="1" applyBorder="1" applyAlignment="1">
      <alignment horizontal="left" wrapText="1"/>
    </xf>
    <xf numFmtId="4" fontId="16" fillId="2" borderId="2" xfId="9" applyNumberFormat="1" applyFont="1" applyFill="1" applyBorder="1" applyAlignment="1">
      <alignment horizontal="right" wrapText="1"/>
    </xf>
    <xf numFmtId="4" fontId="16" fillId="2" borderId="2" xfId="9" applyNumberFormat="1" applyFont="1" applyFill="1" applyBorder="1" applyAlignment="1">
      <alignment horizontal="right"/>
    </xf>
    <xf numFmtId="1" fontId="16" fillId="0" borderId="2" xfId="9" applyNumberFormat="1" applyFont="1" applyBorder="1" applyAlignment="1">
      <alignment horizontal="center"/>
    </xf>
    <xf numFmtId="0" fontId="18" fillId="0" borderId="2" xfId="9" applyFont="1" applyBorder="1" applyAlignment="1">
      <alignment horizontal="left"/>
    </xf>
    <xf numFmtId="4" fontId="16" fillId="2" borderId="2" xfId="10" applyNumberFormat="1" applyFont="1" applyFill="1" applyBorder="1" applyAlignment="1"/>
    <xf numFmtId="0" fontId="16" fillId="0" borderId="2" xfId="9" applyFont="1" applyBorder="1" applyAlignment="1"/>
    <xf numFmtId="1" fontId="16" fillId="2" borderId="2" xfId="9" applyNumberFormat="1" applyFont="1" applyFill="1" applyBorder="1" applyAlignment="1">
      <alignment horizontal="center"/>
    </xf>
    <xf numFmtId="0" fontId="16" fillId="2" borderId="2" xfId="9" applyFont="1" applyFill="1" applyBorder="1" applyAlignment="1"/>
    <xf numFmtId="0" fontId="14" fillId="0" borderId="2" xfId="0" applyFont="1" applyBorder="1"/>
    <xf numFmtId="4" fontId="14" fillId="0" borderId="0" xfId="0" applyNumberFormat="1" applyFont="1"/>
    <xf numFmtId="0" fontId="14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21" fillId="0" borderId="2" xfId="9" applyFont="1" applyBorder="1" applyAlignment="1">
      <alignment horizontal="left"/>
    </xf>
    <xf numFmtId="0" fontId="21" fillId="2" borderId="2" xfId="9" applyFont="1" applyFill="1" applyBorder="1" applyAlignment="1">
      <alignment horizontal="left"/>
    </xf>
    <xf numFmtId="0" fontId="22" fillId="0" borderId="2" xfId="9" applyFont="1" applyBorder="1" applyAlignment="1"/>
    <xf numFmtId="0" fontId="22" fillId="2" borderId="2" xfId="9" applyFont="1" applyFill="1" applyBorder="1" applyAlignment="1"/>
    <xf numFmtId="0" fontId="22" fillId="2" borderId="2" xfId="9" applyFont="1" applyFill="1" applyBorder="1" applyAlignment="1">
      <alignment horizontal="left" wrapText="1"/>
    </xf>
    <xf numFmtId="0" fontId="22" fillId="0" borderId="2" xfId="9" applyFont="1" applyBorder="1" applyAlignment="1">
      <alignment horizontal="left" wrapText="1"/>
    </xf>
    <xf numFmtId="4" fontId="22" fillId="2" borderId="2" xfId="9" applyNumberFormat="1" applyFont="1" applyFill="1" applyBorder="1" applyAlignment="1">
      <alignment horizontal="left" wrapText="1"/>
    </xf>
    <xf numFmtId="0" fontId="17" fillId="0" borderId="1" xfId="0" applyFont="1" applyBorder="1"/>
    <xf numFmtId="168" fontId="22" fillId="0" borderId="2" xfId="9" applyNumberFormat="1" applyFont="1" applyBorder="1" applyAlignment="1">
      <alignment horizontal="center"/>
    </xf>
    <xf numFmtId="4" fontId="22" fillId="2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horizontal="right" wrapText="1"/>
    </xf>
    <xf numFmtId="4" fontId="22" fillId="2" borderId="2" xfId="9" applyNumberFormat="1" applyFont="1" applyFill="1" applyBorder="1" applyAlignment="1">
      <alignment horizontal="right"/>
    </xf>
    <xf numFmtId="1" fontId="22" fillId="0" borderId="2" xfId="9" applyNumberFormat="1" applyFont="1" applyBorder="1" applyAlignment="1">
      <alignment horizontal="center"/>
    </xf>
    <xf numFmtId="1" fontId="22" fillId="2" borderId="2" xfId="9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2" borderId="1" xfId="0" applyFont="1" applyFill="1" applyBorder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1" fillId="2" borderId="2" xfId="9" applyFont="1" applyFill="1" applyBorder="1" applyAlignment="1">
      <alignment horizontal="center"/>
    </xf>
    <xf numFmtId="0" fontId="21" fillId="0" borderId="2" xfId="9" applyFont="1" applyBorder="1" applyAlignment="1">
      <alignment horizontal="center"/>
    </xf>
    <xf numFmtId="168" fontId="21" fillId="2" borderId="2" xfId="9" applyNumberFormat="1" applyFont="1" applyFill="1" applyBorder="1" applyAlignment="1">
      <alignment horizontal="center"/>
    </xf>
    <xf numFmtId="0" fontId="21" fillId="0" borderId="2" xfId="9" applyFont="1" applyBorder="1" applyAlignment="1">
      <alignment horizontal="left" wrapText="1"/>
    </xf>
    <xf numFmtId="0" fontId="21" fillId="0" borderId="2" xfId="9" applyFont="1" applyBorder="1" applyAlignment="1">
      <alignment wrapText="1"/>
    </xf>
    <xf numFmtId="0" fontId="21" fillId="2" borderId="2" xfId="9" applyFont="1" applyFill="1" applyBorder="1" applyAlignment="1">
      <alignment wrapText="1"/>
    </xf>
    <xf numFmtId="4" fontId="21" fillId="2" borderId="2" xfId="9" applyNumberFormat="1" applyFont="1" applyFill="1" applyBorder="1" applyAlignment="1">
      <alignment wrapText="1"/>
    </xf>
    <xf numFmtId="168" fontId="22" fillId="0" borderId="0" xfId="9" applyNumberFormat="1" applyFont="1" applyBorder="1" applyAlignment="1">
      <alignment horizontal="center"/>
    </xf>
    <xf numFmtId="4" fontId="21" fillId="9" borderId="2" xfId="9" applyNumberFormat="1" applyFont="1" applyFill="1" applyBorder="1" applyAlignment="1">
      <alignment horizontal="right"/>
    </xf>
    <xf numFmtId="4" fontId="21" fillId="2" borderId="2" xfId="9" applyNumberFormat="1" applyFont="1" applyFill="1" applyBorder="1" applyAlignment="1">
      <alignment horizontal="right"/>
    </xf>
    <xf numFmtId="4" fontId="21" fillId="9" borderId="2" xfId="10" applyNumberFormat="1" applyFont="1" applyFill="1" applyBorder="1" applyAlignment="1"/>
    <xf numFmtId="0" fontId="21" fillId="0" borderId="2" xfId="9" applyFont="1" applyBorder="1" applyAlignment="1"/>
    <xf numFmtId="168" fontId="21" fillId="0" borderId="2" xfId="9" applyNumberFormat="1" applyFont="1" applyBorder="1" applyAlignment="1">
      <alignment horizontal="center"/>
    </xf>
    <xf numFmtId="0" fontId="14" fillId="5" borderId="2" xfId="0" applyFont="1" applyFill="1" applyBorder="1" applyAlignment="1">
      <alignment horizontal="center" vertical="center" wrapText="1"/>
    </xf>
    <xf numFmtId="4" fontId="21" fillId="2" borderId="2" xfId="10" applyNumberFormat="1" applyFont="1" applyFill="1" applyBorder="1" applyAlignment="1"/>
    <xf numFmtId="1" fontId="21" fillId="0" borderId="2" xfId="9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22" fillId="0" borderId="2" xfId="9" applyFont="1" applyBorder="1"/>
    <xf numFmtId="0" fontId="22" fillId="2" borderId="2" xfId="9" applyFont="1" applyFill="1" applyBorder="1" applyAlignment="1">
      <alignment horizontal="left"/>
    </xf>
    <xf numFmtId="0" fontId="22" fillId="0" borderId="2" xfId="9" applyFont="1" applyBorder="1" applyAlignment="1">
      <alignment horizontal="left"/>
    </xf>
    <xf numFmtId="0" fontId="22" fillId="0" borderId="2" xfId="9" applyFont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168" fontId="22" fillId="2" borderId="2" xfId="9" applyNumberFormat="1" applyFont="1" applyFill="1" applyBorder="1" applyAlignment="1">
      <alignment horizontal="center"/>
    </xf>
    <xf numFmtId="0" fontId="22" fillId="0" borderId="2" xfId="9" applyFont="1" applyBorder="1" applyAlignment="1">
      <alignment wrapText="1"/>
    </xf>
    <xf numFmtId="4" fontId="22" fillId="9" borderId="2" xfId="9" applyNumberFormat="1" applyFont="1" applyFill="1" applyBorder="1" applyAlignment="1">
      <alignment horizontal="center"/>
    </xf>
    <xf numFmtId="0" fontId="22" fillId="2" borderId="2" xfId="9" applyFont="1" applyFill="1" applyBorder="1" applyAlignment="1">
      <alignment wrapText="1"/>
    </xf>
    <xf numFmtId="4" fontId="22" fillId="2" borderId="2" xfId="9" applyNumberFormat="1" applyFont="1" applyFill="1" applyBorder="1" applyAlignment="1">
      <alignment horizontal="center"/>
    </xf>
    <xf numFmtId="0" fontId="22" fillId="2" borderId="2" xfId="9" applyFont="1" applyFill="1" applyBorder="1" applyAlignment="1">
      <alignment horizontal="center"/>
    </xf>
    <xf numFmtId="14" fontId="22" fillId="0" borderId="2" xfId="9" applyNumberFormat="1" applyFont="1" applyBorder="1" applyAlignment="1">
      <alignment horizontal="center"/>
    </xf>
    <xf numFmtId="164" fontId="17" fillId="0" borderId="0" xfId="1" applyFont="1" applyAlignment="1">
      <alignment horizontal="center"/>
    </xf>
    <xf numFmtId="164" fontId="16" fillId="2" borderId="2" xfId="1" applyFont="1" applyFill="1" applyBorder="1" applyAlignment="1">
      <alignment horizontal="center" wrapText="1"/>
    </xf>
    <xf numFmtId="164" fontId="16" fillId="2" borderId="2" xfId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horizontal="center" vertical="center" wrapText="1"/>
    </xf>
    <xf numFmtId="164" fontId="14" fillId="0" borderId="2" xfId="1" applyFont="1" applyBorder="1" applyAlignment="1">
      <alignment horizontal="center"/>
    </xf>
    <xf numFmtId="4" fontId="22" fillId="2" borderId="2" xfId="10" applyNumberFormat="1" applyFont="1" applyFill="1" applyBorder="1" applyAlignment="1">
      <alignment horizontal="center"/>
    </xf>
    <xf numFmtId="4" fontId="22" fillId="2" borderId="2" xfId="9" applyNumberFormat="1" applyFont="1" applyFill="1" applyBorder="1" applyAlignment="1">
      <alignment horizontal="center" wrapText="1"/>
    </xf>
    <xf numFmtId="4" fontId="22" fillId="0" borderId="2" xfId="9" applyNumberFormat="1" applyFont="1" applyBorder="1" applyAlignment="1">
      <alignment horizontal="center"/>
    </xf>
    <xf numFmtId="4" fontId="22" fillId="9" borderId="2" xfId="10" applyNumberFormat="1" applyFont="1" applyFill="1" applyBorder="1" applyAlignment="1">
      <alignment horizontal="center"/>
    </xf>
    <xf numFmtId="4" fontId="14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4" fontId="22" fillId="0" borderId="2" xfId="9" applyNumberFormat="1" applyFont="1" applyBorder="1"/>
    <xf numFmtId="4" fontId="22" fillId="9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wrapText="1"/>
    </xf>
    <xf numFmtId="0" fontId="17" fillId="0" borderId="0" xfId="0" applyFont="1" applyAlignment="1">
      <alignment horizontal="center"/>
    </xf>
    <xf numFmtId="4" fontId="14" fillId="0" borderId="0" xfId="0" applyNumberFormat="1" applyFont="1" applyAlignment="1">
      <alignment horizontal="right"/>
    </xf>
    <xf numFmtId="4" fontId="22" fillId="0" borderId="2" xfId="9" applyNumberFormat="1" applyFont="1" applyBorder="1" applyAlignment="1">
      <alignment horizontal="right"/>
    </xf>
    <xf numFmtId="0" fontId="22" fillId="0" borderId="2" xfId="9" applyFont="1" applyBorder="1" applyAlignment="1">
      <alignment horizont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4" fontId="2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</cellXfs>
  <cellStyles count="11">
    <cellStyle name="Euro" xfId="4"/>
    <cellStyle name="Millares" xfId="1" builtinId="3"/>
    <cellStyle name="Millares 2" xfId="2"/>
    <cellStyle name="Millares 2 2" xfId="6"/>
    <cellStyle name="Millares 2 2 2" xfId="7"/>
    <cellStyle name="Millares 2 3" xfId="5"/>
    <cellStyle name="Millares_29 feb DESEMBOLSO2004 2 2" xfId="8"/>
    <cellStyle name="Normal" xfId="0" builtinId="0"/>
    <cellStyle name="Normal 2" xfId="9"/>
    <cellStyle name="Normal 3" xfId="3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67617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93133"/>
          <a:ext cx="3496733" cy="50788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84</xdr:row>
      <xdr:rowOff>0</xdr:rowOff>
    </xdr:from>
    <xdr:to>
      <xdr:col>10</xdr:col>
      <xdr:colOff>109606</xdr:colOff>
      <xdr:row>84</xdr:row>
      <xdr:rowOff>0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1533" y="52832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50026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82</xdr:row>
      <xdr:rowOff>0</xdr:rowOff>
    </xdr:from>
    <xdr:to>
      <xdr:col>10</xdr:col>
      <xdr:colOff>109606</xdr:colOff>
      <xdr:row>82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2197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76</xdr:row>
      <xdr:rowOff>0</xdr:rowOff>
    </xdr:from>
    <xdr:to>
      <xdr:col>10</xdr:col>
      <xdr:colOff>109606</xdr:colOff>
      <xdr:row>76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12064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72</xdr:row>
      <xdr:rowOff>0</xdr:rowOff>
    </xdr:from>
    <xdr:to>
      <xdr:col>10</xdr:col>
      <xdr:colOff>109606</xdr:colOff>
      <xdr:row>72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412242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69</xdr:row>
      <xdr:rowOff>0</xdr:rowOff>
    </xdr:from>
    <xdr:to>
      <xdr:col>10</xdr:col>
      <xdr:colOff>109606</xdr:colOff>
      <xdr:row>69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3208020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52377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21" y="93133"/>
          <a:ext cx="3488266" cy="478789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69</xdr:row>
      <xdr:rowOff>0</xdr:rowOff>
    </xdr:from>
    <xdr:to>
      <xdr:col>10</xdr:col>
      <xdr:colOff>109606</xdr:colOff>
      <xdr:row>69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2606040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52377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85024"/>
        </a:xfrm>
        <a:prstGeom prst="rect">
          <a:avLst/>
        </a:prstGeom>
      </xdr:spPr>
    </xdr:pic>
    <xdr:clientData/>
  </xdr:twoCellAnchor>
  <xdr:twoCellAnchor>
    <xdr:from>
      <xdr:col>8</xdr:col>
      <xdr:colOff>23091</xdr:colOff>
      <xdr:row>69</xdr:row>
      <xdr:rowOff>80818</xdr:rowOff>
    </xdr:from>
    <xdr:to>
      <xdr:col>10</xdr:col>
      <xdr:colOff>132697</xdr:colOff>
      <xdr:row>69</xdr:row>
      <xdr:rowOff>80818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1546" y="2678545"/>
          <a:ext cx="19799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 x14ac:dyDescent="0.2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82" t="s">
        <v>151</v>
      </c>
      <c r="B2" s="182"/>
      <c r="C2" s="182"/>
      <c r="D2" s="182"/>
      <c r="E2" s="182"/>
    </row>
    <row r="3" spans="1:8" ht="15" customHeight="1" x14ac:dyDescent="0.25">
      <c r="A3" s="182"/>
      <c r="B3" s="182"/>
      <c r="C3" s="182"/>
      <c r="D3" s="182"/>
      <c r="E3" s="182"/>
    </row>
    <row r="4" spans="1:8" ht="15" customHeight="1" x14ac:dyDescent="0.25">
      <c r="A4" s="182"/>
      <c r="B4" s="182"/>
      <c r="C4" s="182"/>
      <c r="D4" s="182"/>
      <c r="E4" s="182"/>
    </row>
    <row r="5" spans="1:8" ht="6" customHeight="1" x14ac:dyDescent="0.25">
      <c r="A5" s="182"/>
      <c r="B5" s="182"/>
      <c r="C5" s="182"/>
      <c r="D5" s="182"/>
      <c r="E5" s="182"/>
      <c r="F5" s="38"/>
    </row>
    <row r="6" spans="1:8" ht="41.25" customHeight="1" x14ac:dyDescent="0.25">
      <c r="A6" s="183" t="s">
        <v>891</v>
      </c>
      <c r="B6" s="183"/>
      <c r="C6" s="183"/>
      <c r="D6" s="183"/>
      <c r="E6" s="183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 x14ac:dyDescent="0.25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 x14ac:dyDescent="0.25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 x14ac:dyDescent="0.25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 x14ac:dyDescent="0.25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 x14ac:dyDescent="0.25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 x14ac:dyDescent="0.25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 x14ac:dyDescent="0.25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 x14ac:dyDescent="0.25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 x14ac:dyDescent="0.25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 x14ac:dyDescent="0.25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 x14ac:dyDescent="0.25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 x14ac:dyDescent="0.25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 x14ac:dyDescent="0.25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 x14ac:dyDescent="0.25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 x14ac:dyDescent="0.25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 x14ac:dyDescent="0.25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 x14ac:dyDescent="0.25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 x14ac:dyDescent="0.25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 x14ac:dyDescent="0.25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 x14ac:dyDescent="0.25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 x14ac:dyDescent="0.25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 x14ac:dyDescent="0.25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 x14ac:dyDescent="0.25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 x14ac:dyDescent="0.25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 x14ac:dyDescent="0.25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 x14ac:dyDescent="0.25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 x14ac:dyDescent="0.25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 x14ac:dyDescent="0.25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 x14ac:dyDescent="0.25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 x14ac:dyDescent="0.25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 x14ac:dyDescent="0.25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 x14ac:dyDescent="0.25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 x14ac:dyDescent="0.25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 x14ac:dyDescent="0.25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 x14ac:dyDescent="0.25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 x14ac:dyDescent="0.25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 x14ac:dyDescent="0.25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 x14ac:dyDescent="0.2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 x14ac:dyDescent="0.2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 x14ac:dyDescent="0.2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 x14ac:dyDescent="0.2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 x14ac:dyDescent="0.2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 x14ac:dyDescent="0.2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 x14ac:dyDescent="0.2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 x14ac:dyDescent="0.2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 x14ac:dyDescent="0.2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 x14ac:dyDescent="0.2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 x14ac:dyDescent="0.2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 x14ac:dyDescent="0.2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 x14ac:dyDescent="0.2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 x14ac:dyDescent="0.2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 x14ac:dyDescent="0.2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 x14ac:dyDescent="0.2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 x14ac:dyDescent="0.2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 x14ac:dyDescent="0.2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 x14ac:dyDescent="0.2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 x14ac:dyDescent="0.2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 x14ac:dyDescent="0.2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 x14ac:dyDescent="0.3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 x14ac:dyDescent="0.25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 x14ac:dyDescent="0.2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 x14ac:dyDescent="0.2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 x14ac:dyDescent="0.2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 x14ac:dyDescent="0.2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 x14ac:dyDescent="0.3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 x14ac:dyDescent="0.3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 x14ac:dyDescent="0.3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 x14ac:dyDescent="0.2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 x14ac:dyDescent="0.2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 x14ac:dyDescent="0.2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 x14ac:dyDescent="0.2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 x14ac:dyDescent="0.2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 x14ac:dyDescent="0.2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 x14ac:dyDescent="0.2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 x14ac:dyDescent="0.2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 x14ac:dyDescent="0.2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 x14ac:dyDescent="0.2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 x14ac:dyDescent="0.2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 x14ac:dyDescent="0.2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 x14ac:dyDescent="0.2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 x14ac:dyDescent="0.2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 x14ac:dyDescent="0.2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 x14ac:dyDescent="0.2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 x14ac:dyDescent="0.2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 x14ac:dyDescent="0.2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 x14ac:dyDescent="0.2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 x14ac:dyDescent="0.2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 x14ac:dyDescent="0.2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 x14ac:dyDescent="0.2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 x14ac:dyDescent="0.2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 x14ac:dyDescent="0.2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 x14ac:dyDescent="0.2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 x14ac:dyDescent="0.2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 x14ac:dyDescent="0.2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 x14ac:dyDescent="0.2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 x14ac:dyDescent="0.2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 x14ac:dyDescent="0.2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 x14ac:dyDescent="0.2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 x14ac:dyDescent="0.2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 x14ac:dyDescent="0.2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 x14ac:dyDescent="0.2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 x14ac:dyDescent="0.2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 x14ac:dyDescent="0.2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 x14ac:dyDescent="0.2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 x14ac:dyDescent="0.2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 x14ac:dyDescent="0.2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 x14ac:dyDescent="0.2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 x14ac:dyDescent="0.2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 x14ac:dyDescent="0.2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 x14ac:dyDescent="0.2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 x14ac:dyDescent="0.2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 x14ac:dyDescent="0.2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 x14ac:dyDescent="0.2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 x14ac:dyDescent="0.2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 x14ac:dyDescent="0.2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 x14ac:dyDescent="0.2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 x14ac:dyDescent="0.2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 x14ac:dyDescent="0.2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 x14ac:dyDescent="0.2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 x14ac:dyDescent="0.2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 x14ac:dyDescent="0.2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 x14ac:dyDescent="0.2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 x14ac:dyDescent="0.2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 x14ac:dyDescent="0.2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 x14ac:dyDescent="0.2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 x14ac:dyDescent="0.2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 x14ac:dyDescent="0.2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 x14ac:dyDescent="0.2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 x14ac:dyDescent="0.2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 x14ac:dyDescent="0.2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 x14ac:dyDescent="0.2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 x14ac:dyDescent="0.2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 x14ac:dyDescent="0.2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 x14ac:dyDescent="0.2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 x14ac:dyDescent="0.2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 x14ac:dyDescent="0.2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 x14ac:dyDescent="0.2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 x14ac:dyDescent="0.2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 x14ac:dyDescent="0.2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 x14ac:dyDescent="0.2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 x14ac:dyDescent="0.2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 x14ac:dyDescent="0.2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 x14ac:dyDescent="0.2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 x14ac:dyDescent="0.2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 x14ac:dyDescent="0.2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 x14ac:dyDescent="0.2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 x14ac:dyDescent="0.2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 x14ac:dyDescent="0.2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 x14ac:dyDescent="0.2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 x14ac:dyDescent="0.2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 x14ac:dyDescent="0.2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 x14ac:dyDescent="0.2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 x14ac:dyDescent="0.2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 x14ac:dyDescent="0.2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 x14ac:dyDescent="0.2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 x14ac:dyDescent="0.2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 x14ac:dyDescent="0.2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 x14ac:dyDescent="0.2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 x14ac:dyDescent="0.2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 x14ac:dyDescent="0.2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 x14ac:dyDescent="0.2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 x14ac:dyDescent="0.2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 x14ac:dyDescent="0.2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 x14ac:dyDescent="0.2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 x14ac:dyDescent="0.2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 x14ac:dyDescent="0.2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 x14ac:dyDescent="0.2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 x14ac:dyDescent="0.2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 x14ac:dyDescent="0.2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 x14ac:dyDescent="0.2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 x14ac:dyDescent="0.2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 x14ac:dyDescent="0.2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 x14ac:dyDescent="0.2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 x14ac:dyDescent="0.2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 x14ac:dyDescent="0.2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 x14ac:dyDescent="0.2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 x14ac:dyDescent="0.2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 x14ac:dyDescent="0.2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 x14ac:dyDescent="0.2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 x14ac:dyDescent="0.2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 x14ac:dyDescent="0.2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 x14ac:dyDescent="0.2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 x14ac:dyDescent="0.2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 x14ac:dyDescent="0.2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 x14ac:dyDescent="0.2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 x14ac:dyDescent="0.2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 x14ac:dyDescent="0.2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 x14ac:dyDescent="0.2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 x14ac:dyDescent="0.2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 x14ac:dyDescent="0.2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 x14ac:dyDescent="0.2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 x14ac:dyDescent="0.2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 x14ac:dyDescent="0.2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 x14ac:dyDescent="0.2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 x14ac:dyDescent="0.2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 x14ac:dyDescent="0.2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 x14ac:dyDescent="0.2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 x14ac:dyDescent="0.2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 x14ac:dyDescent="0.2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 x14ac:dyDescent="0.2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 x14ac:dyDescent="0.2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 x14ac:dyDescent="0.2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 x14ac:dyDescent="0.2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 x14ac:dyDescent="0.2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 x14ac:dyDescent="0.2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 x14ac:dyDescent="0.2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 x14ac:dyDescent="0.2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 x14ac:dyDescent="0.2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 x14ac:dyDescent="0.2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 x14ac:dyDescent="0.2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 x14ac:dyDescent="0.2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 x14ac:dyDescent="0.2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 x14ac:dyDescent="0.2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 x14ac:dyDescent="0.2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 x14ac:dyDescent="0.2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 x14ac:dyDescent="0.2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 x14ac:dyDescent="0.2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 x14ac:dyDescent="0.2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 x14ac:dyDescent="0.2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 x14ac:dyDescent="0.2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 x14ac:dyDescent="0.2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 x14ac:dyDescent="0.2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 x14ac:dyDescent="0.2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 x14ac:dyDescent="0.2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 x14ac:dyDescent="0.2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 x14ac:dyDescent="0.2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 x14ac:dyDescent="0.2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 x14ac:dyDescent="0.2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 x14ac:dyDescent="0.2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 x14ac:dyDescent="0.2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 x14ac:dyDescent="0.2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 x14ac:dyDescent="0.2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 x14ac:dyDescent="0.2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 x14ac:dyDescent="0.2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 x14ac:dyDescent="0.2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 x14ac:dyDescent="0.2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 x14ac:dyDescent="0.2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 x14ac:dyDescent="0.2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 x14ac:dyDescent="0.2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 x14ac:dyDescent="0.2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 x14ac:dyDescent="0.2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 x14ac:dyDescent="0.2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 x14ac:dyDescent="0.2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 x14ac:dyDescent="0.2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 x14ac:dyDescent="0.2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 x14ac:dyDescent="0.2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 x14ac:dyDescent="0.2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 x14ac:dyDescent="0.2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 x14ac:dyDescent="0.2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 x14ac:dyDescent="0.2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 x14ac:dyDescent="0.2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 x14ac:dyDescent="0.2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 x14ac:dyDescent="0.2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 x14ac:dyDescent="0.2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 x14ac:dyDescent="0.2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 x14ac:dyDescent="0.2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 x14ac:dyDescent="0.2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 x14ac:dyDescent="0.2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 x14ac:dyDescent="0.2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 x14ac:dyDescent="0.2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 x14ac:dyDescent="0.2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 x14ac:dyDescent="0.2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 x14ac:dyDescent="0.2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 x14ac:dyDescent="0.2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 x14ac:dyDescent="0.2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 x14ac:dyDescent="0.2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 x14ac:dyDescent="0.2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 x14ac:dyDescent="0.2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 x14ac:dyDescent="0.2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 x14ac:dyDescent="0.2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 x14ac:dyDescent="0.2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 x14ac:dyDescent="0.2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 x14ac:dyDescent="0.2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 x14ac:dyDescent="0.2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 x14ac:dyDescent="0.2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 x14ac:dyDescent="0.2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 x14ac:dyDescent="0.2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 x14ac:dyDescent="0.2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 x14ac:dyDescent="0.2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 x14ac:dyDescent="0.2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 x14ac:dyDescent="0.2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 x14ac:dyDescent="0.2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 x14ac:dyDescent="0.2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 x14ac:dyDescent="0.2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 x14ac:dyDescent="0.2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 x14ac:dyDescent="0.2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 x14ac:dyDescent="0.2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 x14ac:dyDescent="0.2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 x14ac:dyDescent="0.2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 x14ac:dyDescent="0.2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 x14ac:dyDescent="0.2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 x14ac:dyDescent="0.2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 x14ac:dyDescent="0.2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 x14ac:dyDescent="0.2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 x14ac:dyDescent="0.2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 x14ac:dyDescent="0.2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 x14ac:dyDescent="0.2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 x14ac:dyDescent="0.2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 x14ac:dyDescent="0.2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 x14ac:dyDescent="0.2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 x14ac:dyDescent="0.2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 x14ac:dyDescent="0.2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 x14ac:dyDescent="0.2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 x14ac:dyDescent="0.2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 x14ac:dyDescent="0.2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 x14ac:dyDescent="0.2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 x14ac:dyDescent="0.2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 x14ac:dyDescent="0.2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 x14ac:dyDescent="0.2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 x14ac:dyDescent="0.2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 x14ac:dyDescent="0.2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 x14ac:dyDescent="0.2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 x14ac:dyDescent="0.2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 x14ac:dyDescent="0.2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 x14ac:dyDescent="0.2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 x14ac:dyDescent="0.2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 x14ac:dyDescent="0.2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 x14ac:dyDescent="0.2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 x14ac:dyDescent="0.2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 x14ac:dyDescent="0.2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 x14ac:dyDescent="0.2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 x14ac:dyDescent="0.2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 x14ac:dyDescent="0.2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 x14ac:dyDescent="0.2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 x14ac:dyDescent="0.2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 x14ac:dyDescent="0.2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 x14ac:dyDescent="0.2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 x14ac:dyDescent="0.2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 x14ac:dyDescent="0.2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 x14ac:dyDescent="0.2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 x14ac:dyDescent="0.2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 x14ac:dyDescent="0.2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 x14ac:dyDescent="0.2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 x14ac:dyDescent="0.2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 x14ac:dyDescent="0.2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 x14ac:dyDescent="0.2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 x14ac:dyDescent="0.2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 x14ac:dyDescent="0.2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 x14ac:dyDescent="0.2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 x14ac:dyDescent="0.2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 x14ac:dyDescent="0.2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 x14ac:dyDescent="0.2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 x14ac:dyDescent="0.2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 x14ac:dyDescent="0.2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 x14ac:dyDescent="0.2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 x14ac:dyDescent="0.2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 x14ac:dyDescent="0.2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 x14ac:dyDescent="0.2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 x14ac:dyDescent="0.2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 x14ac:dyDescent="0.2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 x14ac:dyDescent="0.2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 x14ac:dyDescent="0.2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 x14ac:dyDescent="0.2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 x14ac:dyDescent="0.2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 x14ac:dyDescent="0.2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 x14ac:dyDescent="0.2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 x14ac:dyDescent="0.2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 x14ac:dyDescent="0.2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 x14ac:dyDescent="0.2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 x14ac:dyDescent="0.2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 x14ac:dyDescent="0.2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 x14ac:dyDescent="0.2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 x14ac:dyDescent="0.2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 x14ac:dyDescent="0.2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 x14ac:dyDescent="0.2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 x14ac:dyDescent="0.2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 x14ac:dyDescent="0.2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 x14ac:dyDescent="0.2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 x14ac:dyDescent="0.2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 x14ac:dyDescent="0.2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 x14ac:dyDescent="0.2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 x14ac:dyDescent="0.2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 x14ac:dyDescent="0.2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 x14ac:dyDescent="0.2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 x14ac:dyDescent="0.2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 x14ac:dyDescent="0.2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 x14ac:dyDescent="0.2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 x14ac:dyDescent="0.2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 x14ac:dyDescent="0.2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 x14ac:dyDescent="0.2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 x14ac:dyDescent="0.2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 x14ac:dyDescent="0.2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 x14ac:dyDescent="0.2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 x14ac:dyDescent="0.2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 x14ac:dyDescent="0.2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 x14ac:dyDescent="0.2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 x14ac:dyDescent="0.2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 x14ac:dyDescent="0.2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 x14ac:dyDescent="0.2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 x14ac:dyDescent="0.2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 x14ac:dyDescent="0.2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 x14ac:dyDescent="0.2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 x14ac:dyDescent="0.2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 x14ac:dyDescent="0.2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 x14ac:dyDescent="0.2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 x14ac:dyDescent="0.2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 x14ac:dyDescent="0.2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 x14ac:dyDescent="0.2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 x14ac:dyDescent="0.2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 x14ac:dyDescent="0.2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 x14ac:dyDescent="0.2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 x14ac:dyDescent="0.2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 x14ac:dyDescent="0.2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 x14ac:dyDescent="0.2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 x14ac:dyDescent="0.2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 x14ac:dyDescent="0.2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 x14ac:dyDescent="0.2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 x14ac:dyDescent="0.2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 x14ac:dyDescent="0.2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 x14ac:dyDescent="0.2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 x14ac:dyDescent="0.2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 x14ac:dyDescent="0.2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 x14ac:dyDescent="0.2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 x14ac:dyDescent="0.2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 x14ac:dyDescent="0.2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 x14ac:dyDescent="0.2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 x14ac:dyDescent="0.2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 x14ac:dyDescent="0.2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 x14ac:dyDescent="0.2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 x14ac:dyDescent="0.2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 x14ac:dyDescent="0.2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 x14ac:dyDescent="0.2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 x14ac:dyDescent="0.2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 x14ac:dyDescent="0.2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 x14ac:dyDescent="0.2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 x14ac:dyDescent="0.2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 x14ac:dyDescent="0.2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 x14ac:dyDescent="0.2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 x14ac:dyDescent="0.2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 x14ac:dyDescent="0.2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 x14ac:dyDescent="0.2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 x14ac:dyDescent="0.2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 x14ac:dyDescent="0.2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 x14ac:dyDescent="0.2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 x14ac:dyDescent="0.2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 x14ac:dyDescent="0.2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 x14ac:dyDescent="0.2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 x14ac:dyDescent="0.2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 x14ac:dyDescent="0.2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 x14ac:dyDescent="0.2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 x14ac:dyDescent="0.2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 x14ac:dyDescent="0.2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 x14ac:dyDescent="0.2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 x14ac:dyDescent="0.2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 x14ac:dyDescent="0.2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 x14ac:dyDescent="0.2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 x14ac:dyDescent="0.2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 x14ac:dyDescent="0.2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 x14ac:dyDescent="0.2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 x14ac:dyDescent="0.2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 x14ac:dyDescent="0.2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 x14ac:dyDescent="0.2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 x14ac:dyDescent="0.2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 x14ac:dyDescent="0.2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 x14ac:dyDescent="0.2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 x14ac:dyDescent="0.2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 x14ac:dyDescent="0.2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 x14ac:dyDescent="0.2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 x14ac:dyDescent="0.2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 x14ac:dyDescent="0.2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 x14ac:dyDescent="0.2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 x14ac:dyDescent="0.2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 x14ac:dyDescent="0.2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 x14ac:dyDescent="0.2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 x14ac:dyDescent="0.2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 x14ac:dyDescent="0.2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 x14ac:dyDescent="0.2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 x14ac:dyDescent="0.2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 x14ac:dyDescent="0.2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 x14ac:dyDescent="0.2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 x14ac:dyDescent="0.2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 x14ac:dyDescent="0.2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 x14ac:dyDescent="0.2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 x14ac:dyDescent="0.2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 x14ac:dyDescent="0.2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 x14ac:dyDescent="0.2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 x14ac:dyDescent="0.2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 x14ac:dyDescent="0.2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 x14ac:dyDescent="0.2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 x14ac:dyDescent="0.2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 x14ac:dyDescent="0.2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 x14ac:dyDescent="0.2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 x14ac:dyDescent="0.2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 x14ac:dyDescent="0.2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 x14ac:dyDescent="0.2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 x14ac:dyDescent="0.2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 x14ac:dyDescent="0.2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 x14ac:dyDescent="0.2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 x14ac:dyDescent="0.2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 x14ac:dyDescent="0.2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 x14ac:dyDescent="0.2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 x14ac:dyDescent="0.2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 x14ac:dyDescent="0.2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 x14ac:dyDescent="0.2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 x14ac:dyDescent="0.2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 x14ac:dyDescent="0.2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 x14ac:dyDescent="0.2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 x14ac:dyDescent="0.2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 x14ac:dyDescent="0.2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 x14ac:dyDescent="0.2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 x14ac:dyDescent="0.2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 x14ac:dyDescent="0.2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 x14ac:dyDescent="0.2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 x14ac:dyDescent="0.2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 x14ac:dyDescent="0.2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 x14ac:dyDescent="0.2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 x14ac:dyDescent="0.2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 x14ac:dyDescent="0.2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 x14ac:dyDescent="0.2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 x14ac:dyDescent="0.2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 x14ac:dyDescent="0.2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 x14ac:dyDescent="0.2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 x14ac:dyDescent="0.2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 x14ac:dyDescent="0.2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 x14ac:dyDescent="0.2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 x14ac:dyDescent="0.2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 x14ac:dyDescent="0.2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 x14ac:dyDescent="0.2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 x14ac:dyDescent="0.2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 x14ac:dyDescent="0.2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 x14ac:dyDescent="0.2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 x14ac:dyDescent="0.2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 x14ac:dyDescent="0.2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 x14ac:dyDescent="0.2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 x14ac:dyDescent="0.2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 x14ac:dyDescent="0.2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 x14ac:dyDescent="0.2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 x14ac:dyDescent="0.2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 x14ac:dyDescent="0.2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 x14ac:dyDescent="0.2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 x14ac:dyDescent="0.2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 x14ac:dyDescent="0.2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 x14ac:dyDescent="0.2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 x14ac:dyDescent="0.2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 x14ac:dyDescent="0.2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 x14ac:dyDescent="0.2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 x14ac:dyDescent="0.2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 x14ac:dyDescent="0.2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 x14ac:dyDescent="0.2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 x14ac:dyDescent="0.2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 x14ac:dyDescent="0.2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 x14ac:dyDescent="0.2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 x14ac:dyDescent="0.2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 x14ac:dyDescent="0.2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 x14ac:dyDescent="0.2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 x14ac:dyDescent="0.2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 x14ac:dyDescent="0.2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 x14ac:dyDescent="0.2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 x14ac:dyDescent="0.2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 x14ac:dyDescent="0.2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 x14ac:dyDescent="0.2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 x14ac:dyDescent="0.2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 x14ac:dyDescent="0.2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 x14ac:dyDescent="0.2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 x14ac:dyDescent="0.2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 x14ac:dyDescent="0.2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 x14ac:dyDescent="0.2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 x14ac:dyDescent="0.2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 x14ac:dyDescent="0.2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 x14ac:dyDescent="0.2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 x14ac:dyDescent="0.2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 x14ac:dyDescent="0.2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 x14ac:dyDescent="0.2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 x14ac:dyDescent="0.2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 x14ac:dyDescent="0.2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 x14ac:dyDescent="0.2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 x14ac:dyDescent="0.2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 x14ac:dyDescent="0.2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 x14ac:dyDescent="0.2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 x14ac:dyDescent="0.2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 x14ac:dyDescent="0.2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 x14ac:dyDescent="0.2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 x14ac:dyDescent="0.2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 x14ac:dyDescent="0.2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 x14ac:dyDescent="0.2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 x14ac:dyDescent="0.2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 x14ac:dyDescent="0.2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 x14ac:dyDescent="0.2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 x14ac:dyDescent="0.2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 x14ac:dyDescent="0.2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 x14ac:dyDescent="0.2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 x14ac:dyDescent="0.2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 x14ac:dyDescent="0.2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 x14ac:dyDescent="0.2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 x14ac:dyDescent="0.2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 x14ac:dyDescent="0.2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 x14ac:dyDescent="0.2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 x14ac:dyDescent="0.2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 x14ac:dyDescent="0.2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 x14ac:dyDescent="0.2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 x14ac:dyDescent="0.2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 x14ac:dyDescent="0.2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 x14ac:dyDescent="0.2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 x14ac:dyDescent="0.2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 x14ac:dyDescent="0.2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 x14ac:dyDescent="0.2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 x14ac:dyDescent="0.2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 x14ac:dyDescent="0.2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 x14ac:dyDescent="0.2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 x14ac:dyDescent="0.2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 x14ac:dyDescent="0.2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 x14ac:dyDescent="0.2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 x14ac:dyDescent="0.2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 x14ac:dyDescent="0.2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 x14ac:dyDescent="0.2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 x14ac:dyDescent="0.2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 x14ac:dyDescent="0.2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 x14ac:dyDescent="0.2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 x14ac:dyDescent="0.2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 x14ac:dyDescent="0.2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 x14ac:dyDescent="0.2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 x14ac:dyDescent="0.2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 x14ac:dyDescent="0.2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 x14ac:dyDescent="0.2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 x14ac:dyDescent="0.2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 x14ac:dyDescent="0.2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 x14ac:dyDescent="0.2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 x14ac:dyDescent="0.2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 x14ac:dyDescent="0.2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 x14ac:dyDescent="0.2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 x14ac:dyDescent="0.2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 x14ac:dyDescent="0.2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 x14ac:dyDescent="0.2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 x14ac:dyDescent="0.2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 x14ac:dyDescent="0.2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 x14ac:dyDescent="0.2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 x14ac:dyDescent="0.2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 x14ac:dyDescent="0.2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 x14ac:dyDescent="0.2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 x14ac:dyDescent="0.2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 x14ac:dyDescent="0.2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 x14ac:dyDescent="0.2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 x14ac:dyDescent="0.2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 x14ac:dyDescent="0.2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 x14ac:dyDescent="0.2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 x14ac:dyDescent="0.2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 x14ac:dyDescent="0.2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 x14ac:dyDescent="0.2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 x14ac:dyDescent="0.2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 x14ac:dyDescent="0.2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 x14ac:dyDescent="0.2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 x14ac:dyDescent="0.2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 x14ac:dyDescent="0.2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 x14ac:dyDescent="0.2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 x14ac:dyDescent="0.2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 x14ac:dyDescent="0.2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 x14ac:dyDescent="0.2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 x14ac:dyDescent="0.2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 x14ac:dyDescent="0.2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 x14ac:dyDescent="0.2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 x14ac:dyDescent="0.2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 x14ac:dyDescent="0.2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 x14ac:dyDescent="0.2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 x14ac:dyDescent="0.2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 x14ac:dyDescent="0.2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 x14ac:dyDescent="0.2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 x14ac:dyDescent="0.2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 x14ac:dyDescent="0.2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 x14ac:dyDescent="0.2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 x14ac:dyDescent="0.2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 x14ac:dyDescent="0.2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 x14ac:dyDescent="0.2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 x14ac:dyDescent="0.2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 x14ac:dyDescent="0.2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 x14ac:dyDescent="0.2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 x14ac:dyDescent="0.2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 x14ac:dyDescent="0.2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 x14ac:dyDescent="0.2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 x14ac:dyDescent="0.2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 x14ac:dyDescent="0.2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 x14ac:dyDescent="0.2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 x14ac:dyDescent="0.2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 x14ac:dyDescent="0.2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 x14ac:dyDescent="0.2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 x14ac:dyDescent="0.2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 x14ac:dyDescent="0.2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 x14ac:dyDescent="0.2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 x14ac:dyDescent="0.2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 x14ac:dyDescent="0.2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 x14ac:dyDescent="0.2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 x14ac:dyDescent="0.2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 x14ac:dyDescent="0.2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 x14ac:dyDescent="0.2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 x14ac:dyDescent="0.2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 x14ac:dyDescent="0.2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 x14ac:dyDescent="0.2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 x14ac:dyDescent="0.2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 x14ac:dyDescent="0.2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 x14ac:dyDescent="0.2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 x14ac:dyDescent="0.2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 x14ac:dyDescent="0.2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 x14ac:dyDescent="0.2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 x14ac:dyDescent="0.2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 x14ac:dyDescent="0.2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 x14ac:dyDescent="0.2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 x14ac:dyDescent="0.2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 x14ac:dyDescent="0.2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 x14ac:dyDescent="0.2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 x14ac:dyDescent="0.2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 x14ac:dyDescent="0.2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 x14ac:dyDescent="0.2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 x14ac:dyDescent="0.2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 x14ac:dyDescent="0.2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 x14ac:dyDescent="0.2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 x14ac:dyDescent="0.2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 x14ac:dyDescent="0.2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 x14ac:dyDescent="0.2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 x14ac:dyDescent="0.2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 x14ac:dyDescent="0.2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 x14ac:dyDescent="0.2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 x14ac:dyDescent="0.2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 x14ac:dyDescent="0.2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 x14ac:dyDescent="0.2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 x14ac:dyDescent="0.2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 x14ac:dyDescent="0.2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 x14ac:dyDescent="0.2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 x14ac:dyDescent="0.2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 x14ac:dyDescent="0.2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 x14ac:dyDescent="0.2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 x14ac:dyDescent="0.2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 x14ac:dyDescent="0.2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 x14ac:dyDescent="0.2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 x14ac:dyDescent="0.2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 x14ac:dyDescent="0.2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 x14ac:dyDescent="0.2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 x14ac:dyDescent="0.2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 x14ac:dyDescent="0.2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 x14ac:dyDescent="0.2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 x14ac:dyDescent="0.2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 x14ac:dyDescent="0.2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 x14ac:dyDescent="0.2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 x14ac:dyDescent="0.2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 x14ac:dyDescent="0.2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 x14ac:dyDescent="0.2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 x14ac:dyDescent="0.2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 x14ac:dyDescent="0.2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 x14ac:dyDescent="0.2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 x14ac:dyDescent="0.2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 x14ac:dyDescent="0.2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 x14ac:dyDescent="0.2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 x14ac:dyDescent="0.2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 x14ac:dyDescent="0.2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 x14ac:dyDescent="0.2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 x14ac:dyDescent="0.2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 x14ac:dyDescent="0.2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 x14ac:dyDescent="0.2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 x14ac:dyDescent="0.2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 x14ac:dyDescent="0.2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 x14ac:dyDescent="0.2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 x14ac:dyDescent="0.2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 x14ac:dyDescent="0.2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 x14ac:dyDescent="0.2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 x14ac:dyDescent="0.2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 x14ac:dyDescent="0.2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 x14ac:dyDescent="0.2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 x14ac:dyDescent="0.2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 x14ac:dyDescent="0.2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 x14ac:dyDescent="0.2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 x14ac:dyDescent="0.2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 x14ac:dyDescent="0.2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 x14ac:dyDescent="0.2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 x14ac:dyDescent="0.2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 x14ac:dyDescent="0.2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 x14ac:dyDescent="0.2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 x14ac:dyDescent="0.2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 x14ac:dyDescent="0.2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 x14ac:dyDescent="0.2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 x14ac:dyDescent="0.2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 x14ac:dyDescent="0.2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 x14ac:dyDescent="0.2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 x14ac:dyDescent="0.2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 x14ac:dyDescent="0.2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 x14ac:dyDescent="0.2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 x14ac:dyDescent="0.2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 x14ac:dyDescent="0.2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 x14ac:dyDescent="0.2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 x14ac:dyDescent="0.2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 x14ac:dyDescent="0.2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 x14ac:dyDescent="0.2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 x14ac:dyDescent="0.2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 x14ac:dyDescent="0.2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 x14ac:dyDescent="0.2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 x14ac:dyDescent="0.2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 x14ac:dyDescent="0.2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 x14ac:dyDescent="0.2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 x14ac:dyDescent="0.2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 x14ac:dyDescent="0.2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 x14ac:dyDescent="0.2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 x14ac:dyDescent="0.2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 x14ac:dyDescent="0.2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 x14ac:dyDescent="0.2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 x14ac:dyDescent="0.2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 x14ac:dyDescent="0.2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 x14ac:dyDescent="0.2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 x14ac:dyDescent="0.2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 x14ac:dyDescent="0.2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 x14ac:dyDescent="0.2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 x14ac:dyDescent="0.2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 x14ac:dyDescent="0.2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 x14ac:dyDescent="0.2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 x14ac:dyDescent="0.2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 x14ac:dyDescent="0.2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 x14ac:dyDescent="0.2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 x14ac:dyDescent="0.2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 x14ac:dyDescent="0.2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 x14ac:dyDescent="0.2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 x14ac:dyDescent="0.2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 x14ac:dyDescent="0.2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 x14ac:dyDescent="0.2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 x14ac:dyDescent="0.2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 x14ac:dyDescent="0.2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 x14ac:dyDescent="0.2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 x14ac:dyDescent="0.2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 x14ac:dyDescent="0.2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 x14ac:dyDescent="0.2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 x14ac:dyDescent="0.2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 x14ac:dyDescent="0.2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 x14ac:dyDescent="0.2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 x14ac:dyDescent="0.2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 x14ac:dyDescent="0.2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 x14ac:dyDescent="0.2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 x14ac:dyDescent="0.2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 x14ac:dyDescent="0.2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 x14ac:dyDescent="0.2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 x14ac:dyDescent="0.2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 x14ac:dyDescent="0.25">
      <c r="A833" s="7"/>
      <c r="B833" s="6"/>
      <c r="C833" s="7"/>
      <c r="D833" s="7"/>
      <c r="E833" s="9"/>
      <c r="F833" s="30"/>
      <c r="G833" s="29"/>
      <c r="H833" s="31"/>
    </row>
    <row r="834" spans="1:8" ht="15.75" x14ac:dyDescent="0.25">
      <c r="A834" s="7"/>
      <c r="B834" s="6"/>
      <c r="C834" s="7"/>
      <c r="D834" s="7"/>
      <c r="E834" s="9"/>
      <c r="F834" s="30"/>
      <c r="G834" s="29"/>
      <c r="H834" s="31"/>
    </row>
    <row r="835" spans="1:8" ht="15.75" x14ac:dyDescent="0.25">
      <c r="A835" s="7"/>
      <c r="B835" s="6"/>
      <c r="C835" s="7"/>
      <c r="D835" s="7"/>
      <c r="E835" s="9"/>
      <c r="F835" s="30"/>
      <c r="G835" s="29"/>
      <c r="H835" s="31"/>
    </row>
    <row r="836" spans="1:8" ht="15.75" x14ac:dyDescent="0.2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 x14ac:dyDescent="0.25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 x14ac:dyDescent="0.25">
      <c r="A838" s="22"/>
      <c r="B838" s="23"/>
      <c r="C838" s="24"/>
      <c r="D838" s="25"/>
      <c r="E838" s="26"/>
    </row>
    <row r="839" spans="1:8" ht="15" customHeight="1" x14ac:dyDescent="0.25">
      <c r="A839" s="22"/>
      <c r="B839" s="23"/>
      <c r="C839" s="24"/>
      <c r="D839" s="25"/>
      <c r="E839" s="26"/>
    </row>
    <row r="840" spans="1:8" ht="15" customHeight="1" x14ac:dyDescent="0.25">
      <c r="A840" s="22"/>
      <c r="B840" s="23"/>
      <c r="C840" s="24"/>
      <c r="D840" s="25"/>
      <c r="E840" s="26"/>
    </row>
    <row r="841" spans="1:8" ht="15" customHeight="1" x14ac:dyDescent="0.25">
      <c r="A841" s="22"/>
      <c r="B841" s="23"/>
      <c r="C841" s="24"/>
      <c r="D841" s="25"/>
      <c r="E841" s="26"/>
    </row>
    <row r="842" spans="1:8" ht="15" customHeight="1" x14ac:dyDescent="0.25">
      <c r="E842" s="12"/>
    </row>
    <row r="843" spans="1:8" ht="15" customHeight="1" x14ac:dyDescent="0.25">
      <c r="E843" s="12"/>
    </row>
    <row r="844" spans="1:8" ht="15" customHeight="1" x14ac:dyDescent="0.25">
      <c r="E844" s="12"/>
    </row>
    <row r="845" spans="1:8" ht="15" customHeight="1" x14ac:dyDescent="0.25">
      <c r="E845" s="12"/>
    </row>
    <row r="846" spans="1:8" ht="15" customHeight="1" x14ac:dyDescent="0.25">
      <c r="A846" t="s">
        <v>138</v>
      </c>
      <c r="D846" s="13" t="s">
        <v>139</v>
      </c>
      <c r="E846" s="12" t="s">
        <v>140</v>
      </c>
    </row>
    <row r="847" spans="1:8" ht="15" customHeight="1" x14ac:dyDescent="0.25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 x14ac:dyDescent="0.25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 x14ac:dyDescent="0.25">
      <c r="A849" s="18" t="s">
        <v>147</v>
      </c>
      <c r="D849" s="19" t="s">
        <v>148</v>
      </c>
      <c r="E849" s="20" t="s">
        <v>149</v>
      </c>
    </row>
    <row r="850" spans="1:5" ht="15" customHeight="1" x14ac:dyDescent="0.25">
      <c r="E850" s="12"/>
    </row>
    <row r="851" spans="1:5" ht="15" customHeight="1" x14ac:dyDescent="0.25">
      <c r="E851" s="12"/>
    </row>
    <row r="852" spans="1:5" ht="15" customHeight="1" x14ac:dyDescent="0.25">
      <c r="E852" s="12"/>
    </row>
    <row r="853" spans="1:5" ht="15" customHeight="1" x14ac:dyDescent="0.25">
      <c r="E853" s="12"/>
    </row>
    <row r="854" spans="1:5" ht="15" customHeight="1" x14ac:dyDescent="0.25">
      <c r="E854" s="12"/>
    </row>
    <row r="855" spans="1:5" ht="15" customHeight="1" x14ac:dyDescent="0.25">
      <c r="E855" s="12"/>
    </row>
    <row r="856" spans="1:5" ht="15" customHeight="1" x14ac:dyDescent="0.25">
      <c r="E856" s="12"/>
    </row>
    <row r="857" spans="1:5" ht="15" customHeight="1" x14ac:dyDescent="0.25">
      <c r="E857" s="12"/>
    </row>
    <row r="858" spans="1:5" ht="15" customHeight="1" x14ac:dyDescent="0.25">
      <c r="E858" s="12"/>
    </row>
    <row r="859" spans="1:5" ht="15" customHeight="1" x14ac:dyDescent="0.25">
      <c r="E859" s="12"/>
    </row>
    <row r="860" spans="1:5" ht="15" customHeight="1" x14ac:dyDescent="0.25">
      <c r="E860" s="12"/>
    </row>
    <row r="861" spans="1:5" ht="15" customHeight="1" x14ac:dyDescent="0.25">
      <c r="E861" s="12"/>
    </row>
    <row r="862" spans="1:5" ht="15" customHeight="1" x14ac:dyDescent="0.25">
      <c r="E862" s="12"/>
    </row>
    <row r="863" spans="1:5" ht="15" customHeight="1" x14ac:dyDescent="0.25">
      <c r="E863" s="12"/>
    </row>
    <row r="864" spans="1:5" ht="15" customHeight="1" x14ac:dyDescent="0.25">
      <c r="E864" s="12"/>
    </row>
    <row r="865" spans="5:5" ht="15" customHeight="1" x14ac:dyDescent="0.25">
      <c r="E865" s="12"/>
    </row>
    <row r="866" spans="5:5" ht="15" customHeight="1" x14ac:dyDescent="0.25">
      <c r="E866" s="12"/>
    </row>
    <row r="867" spans="5:5" ht="15" customHeight="1" x14ac:dyDescent="0.25">
      <c r="E867" s="12"/>
    </row>
    <row r="868" spans="5:5" ht="15" customHeight="1" x14ac:dyDescent="0.25">
      <c r="E868" s="12"/>
    </row>
    <row r="869" spans="5:5" ht="15" customHeight="1" x14ac:dyDescent="0.25">
      <c r="E869" s="12"/>
    </row>
    <row r="870" spans="5:5" ht="15" customHeight="1" x14ac:dyDescent="0.25">
      <c r="E870" s="12"/>
    </row>
    <row r="871" spans="5:5" ht="15" customHeight="1" x14ac:dyDescent="0.25">
      <c r="E871" s="12"/>
    </row>
    <row r="872" spans="5:5" ht="15" customHeight="1" x14ac:dyDescent="0.25">
      <c r="E872" s="12"/>
    </row>
    <row r="873" spans="5:5" ht="15" customHeight="1" x14ac:dyDescent="0.25">
      <c r="E873" s="12"/>
    </row>
    <row r="874" spans="5:5" ht="15" customHeight="1" x14ac:dyDescent="0.25">
      <c r="E874" s="12"/>
    </row>
    <row r="875" spans="5:5" ht="15" customHeight="1" x14ac:dyDescent="0.25">
      <c r="E875" s="12"/>
    </row>
    <row r="876" spans="5:5" ht="15" customHeight="1" x14ac:dyDescent="0.25">
      <c r="E876" s="12"/>
    </row>
    <row r="877" spans="5:5" ht="15" customHeight="1" x14ac:dyDescent="0.25">
      <c r="E877" s="12"/>
    </row>
    <row r="878" spans="5:5" ht="15" customHeight="1" x14ac:dyDescent="0.25">
      <c r="E878" s="12"/>
    </row>
    <row r="879" spans="5:5" ht="15" customHeight="1" x14ac:dyDescent="0.25">
      <c r="E879" s="12"/>
    </row>
    <row r="880" spans="5:5" ht="15" customHeight="1" x14ac:dyDescent="0.25">
      <c r="E880" s="12"/>
    </row>
    <row r="881" spans="5:5" ht="15" customHeight="1" x14ac:dyDescent="0.25">
      <c r="E881" s="12"/>
    </row>
    <row r="882" spans="5:5" ht="15" customHeight="1" x14ac:dyDescent="0.25">
      <c r="E882" s="12"/>
    </row>
    <row r="883" spans="5:5" ht="15" customHeight="1" x14ac:dyDescent="0.25">
      <c r="E883" s="12"/>
    </row>
    <row r="884" spans="5:5" ht="15" customHeight="1" x14ac:dyDescent="0.25">
      <c r="E884" s="12"/>
    </row>
    <row r="885" spans="5:5" ht="15" customHeight="1" x14ac:dyDescent="0.25">
      <c r="E885" s="12"/>
    </row>
    <row r="886" spans="5:5" ht="15" customHeight="1" x14ac:dyDescent="0.25">
      <c r="E886" s="12"/>
    </row>
    <row r="887" spans="5:5" ht="15" customHeight="1" x14ac:dyDescent="0.25">
      <c r="E887" s="12"/>
    </row>
    <row r="888" spans="5:5" ht="15" customHeight="1" x14ac:dyDescent="0.25">
      <c r="E888" s="12"/>
    </row>
    <row r="889" spans="5:5" ht="15" customHeight="1" x14ac:dyDescent="0.25">
      <c r="E889" s="12"/>
    </row>
    <row r="890" spans="5:5" ht="15" customHeight="1" x14ac:dyDescent="0.25">
      <c r="E890" s="12"/>
    </row>
    <row r="891" spans="5:5" ht="15" customHeight="1" x14ac:dyDescent="0.25">
      <c r="E891" s="12"/>
    </row>
    <row r="892" spans="5:5" ht="15" customHeight="1" x14ac:dyDescent="0.25">
      <c r="E892" s="12"/>
    </row>
    <row r="893" spans="5:5" ht="15" customHeight="1" x14ac:dyDescent="0.25">
      <c r="E893" s="12"/>
    </row>
    <row r="894" spans="5:5" ht="15" customHeight="1" x14ac:dyDescent="0.25">
      <c r="E894" s="12"/>
    </row>
    <row r="895" spans="5:5" ht="15" customHeight="1" x14ac:dyDescent="0.25">
      <c r="E895" s="12"/>
    </row>
    <row r="896" spans="5:5" ht="15" customHeight="1" x14ac:dyDescent="0.25">
      <c r="E896" s="12"/>
    </row>
    <row r="897" spans="5:5" ht="15" customHeight="1" x14ac:dyDescent="0.25">
      <c r="E897" s="12"/>
    </row>
    <row r="898" spans="5:5" ht="15" customHeight="1" x14ac:dyDescent="0.25">
      <c r="E898" s="12"/>
    </row>
    <row r="899" spans="5:5" ht="15" customHeight="1" x14ac:dyDescent="0.25">
      <c r="E899" s="12"/>
    </row>
    <row r="900" spans="5:5" ht="15" customHeight="1" x14ac:dyDescent="0.25">
      <c r="E900" s="12"/>
    </row>
    <row r="901" spans="5:5" ht="15" customHeight="1" x14ac:dyDescent="0.25">
      <c r="E901" s="12"/>
    </row>
    <row r="902" spans="5:5" ht="15" customHeight="1" x14ac:dyDescent="0.25">
      <c r="E902" s="12"/>
    </row>
    <row r="903" spans="5:5" ht="15" customHeight="1" x14ac:dyDescent="0.25">
      <c r="E903" s="12"/>
    </row>
    <row r="904" spans="5:5" ht="15" customHeight="1" x14ac:dyDescent="0.25">
      <c r="E904" s="12"/>
    </row>
    <row r="905" spans="5:5" ht="15" customHeight="1" x14ac:dyDescent="0.25">
      <c r="E905" s="12"/>
    </row>
    <row r="906" spans="5:5" ht="15" customHeight="1" x14ac:dyDescent="0.25">
      <c r="E906" s="12"/>
    </row>
    <row r="907" spans="5:5" ht="15" customHeight="1" x14ac:dyDescent="0.25">
      <c r="E907" s="12"/>
    </row>
    <row r="908" spans="5:5" ht="15" customHeight="1" x14ac:dyDescent="0.25">
      <c r="E908" s="12"/>
    </row>
    <row r="909" spans="5:5" ht="15" customHeight="1" x14ac:dyDescent="0.25">
      <c r="E909" s="12"/>
    </row>
    <row r="910" spans="5:5" ht="15" customHeight="1" x14ac:dyDescent="0.25">
      <c r="E910" s="12"/>
    </row>
    <row r="911" spans="5:5" ht="15" customHeight="1" x14ac:dyDescent="0.25">
      <c r="E911" s="12"/>
    </row>
    <row r="912" spans="5:5" ht="15" customHeight="1" x14ac:dyDescent="0.25">
      <c r="E912" s="12"/>
    </row>
    <row r="913" spans="5:5" ht="15" customHeight="1" x14ac:dyDescent="0.25">
      <c r="E913" s="12"/>
    </row>
    <row r="914" spans="5:5" ht="15" customHeight="1" x14ac:dyDescent="0.25">
      <c r="E914" s="12"/>
    </row>
    <row r="915" spans="5:5" ht="15" customHeight="1" x14ac:dyDescent="0.25">
      <c r="E915" s="12"/>
    </row>
    <row r="916" spans="5:5" ht="15" customHeight="1" x14ac:dyDescent="0.25">
      <c r="E916" s="12"/>
    </row>
    <row r="917" spans="5:5" ht="15" customHeight="1" x14ac:dyDescent="0.25">
      <c r="E917" s="12"/>
    </row>
    <row r="918" spans="5:5" ht="15" customHeight="1" x14ac:dyDescent="0.25">
      <c r="E918" s="12"/>
    </row>
    <row r="919" spans="5:5" ht="15" customHeight="1" x14ac:dyDescent="0.25">
      <c r="E919" s="12"/>
    </row>
    <row r="920" spans="5:5" ht="15" customHeight="1" x14ac:dyDescent="0.25">
      <c r="E920" s="12"/>
    </row>
    <row r="921" spans="5:5" ht="15" customHeight="1" x14ac:dyDescent="0.25">
      <c r="E921" s="12"/>
    </row>
    <row r="922" spans="5:5" ht="15" customHeight="1" x14ac:dyDescent="0.25">
      <c r="E922" s="12"/>
    </row>
    <row r="923" spans="5:5" ht="15" customHeight="1" x14ac:dyDescent="0.25">
      <c r="E923" s="12"/>
    </row>
    <row r="924" spans="5:5" ht="15" customHeight="1" x14ac:dyDescent="0.25">
      <c r="E924" s="12"/>
    </row>
    <row r="925" spans="5:5" ht="15" customHeight="1" x14ac:dyDescent="0.25">
      <c r="E925" s="12"/>
    </row>
    <row r="926" spans="5:5" ht="15" customHeight="1" x14ac:dyDescent="0.25">
      <c r="E926" s="12"/>
    </row>
    <row r="927" spans="5:5" ht="15" customHeight="1" x14ac:dyDescent="0.25">
      <c r="E927" s="12"/>
    </row>
    <row r="928" spans="5:5" ht="15" customHeight="1" x14ac:dyDescent="0.25">
      <c r="E928" s="12"/>
    </row>
    <row r="929" spans="5:5" ht="15" customHeight="1" x14ac:dyDescent="0.25">
      <c r="E929" s="12"/>
    </row>
    <row r="930" spans="5:5" ht="15" customHeight="1" x14ac:dyDescent="0.25">
      <c r="E930" s="12"/>
    </row>
    <row r="931" spans="5:5" ht="15" customHeight="1" x14ac:dyDescent="0.25">
      <c r="E931" s="12"/>
    </row>
    <row r="932" spans="5:5" ht="15" customHeight="1" x14ac:dyDescent="0.25">
      <c r="E932" s="12"/>
    </row>
    <row r="933" spans="5:5" ht="15" customHeight="1" x14ac:dyDescent="0.25">
      <c r="E933" s="12"/>
    </row>
    <row r="934" spans="5:5" ht="15" customHeight="1" x14ac:dyDescent="0.25">
      <c r="E934" s="12"/>
    </row>
    <row r="935" spans="5:5" ht="15" customHeight="1" x14ac:dyDescent="0.25">
      <c r="E935" s="12"/>
    </row>
    <row r="936" spans="5:5" ht="15" customHeight="1" x14ac:dyDescent="0.25">
      <c r="E936" s="12"/>
    </row>
    <row r="937" spans="5:5" ht="15" customHeight="1" x14ac:dyDescent="0.25">
      <c r="E937" s="12"/>
    </row>
    <row r="938" spans="5:5" ht="15" customHeight="1" x14ac:dyDescent="0.25">
      <c r="E938" s="12"/>
    </row>
    <row r="939" spans="5:5" ht="15" customHeight="1" x14ac:dyDescent="0.25">
      <c r="E939" s="12"/>
    </row>
    <row r="940" spans="5:5" ht="15" customHeight="1" x14ac:dyDescent="0.25">
      <c r="E940" s="12"/>
    </row>
    <row r="941" spans="5:5" ht="15" customHeight="1" x14ac:dyDescent="0.25">
      <c r="E941" s="12"/>
    </row>
    <row r="942" spans="5:5" ht="15" customHeight="1" x14ac:dyDescent="0.25">
      <c r="E942" s="12"/>
    </row>
    <row r="943" spans="5:5" ht="15" customHeight="1" x14ac:dyDescent="0.25">
      <c r="E943" s="12"/>
    </row>
    <row r="944" spans="5:5" ht="15" customHeight="1" x14ac:dyDescent="0.25">
      <c r="E944" s="12"/>
    </row>
    <row r="945" spans="5:5" ht="15" customHeight="1" x14ac:dyDescent="0.25">
      <c r="E945" s="12"/>
    </row>
    <row r="946" spans="5:5" ht="15" customHeight="1" x14ac:dyDescent="0.25">
      <c r="E946" s="12"/>
    </row>
    <row r="947" spans="5:5" ht="15" customHeight="1" x14ac:dyDescent="0.25">
      <c r="E947" s="12"/>
    </row>
    <row r="948" spans="5:5" ht="15" customHeight="1" x14ac:dyDescent="0.25">
      <c r="E948" s="12"/>
    </row>
    <row r="949" spans="5:5" ht="15" customHeight="1" x14ac:dyDescent="0.25">
      <c r="E949" s="12"/>
    </row>
    <row r="950" spans="5:5" ht="15" customHeight="1" x14ac:dyDescent="0.25">
      <c r="E950" s="12"/>
    </row>
    <row r="951" spans="5:5" ht="15" customHeight="1" x14ac:dyDescent="0.25">
      <c r="E951" s="12"/>
    </row>
    <row r="952" spans="5:5" ht="15" customHeight="1" x14ac:dyDescent="0.25">
      <c r="E952" s="12"/>
    </row>
    <row r="953" spans="5:5" ht="15" customHeight="1" x14ac:dyDescent="0.25">
      <c r="E953" s="12"/>
    </row>
    <row r="954" spans="5:5" ht="15" customHeight="1" x14ac:dyDescent="0.25">
      <c r="E954" s="12"/>
    </row>
    <row r="955" spans="5:5" ht="15" customHeight="1" x14ac:dyDescent="0.25">
      <c r="E955" s="12"/>
    </row>
    <row r="956" spans="5:5" ht="15" customHeight="1" x14ac:dyDescent="0.25">
      <c r="E956" s="12"/>
    </row>
    <row r="957" spans="5:5" ht="15" customHeight="1" x14ac:dyDescent="0.25">
      <c r="E957" s="12"/>
    </row>
    <row r="958" spans="5:5" ht="15" customHeight="1" x14ac:dyDescent="0.25">
      <c r="E958" s="12"/>
    </row>
    <row r="959" spans="5:5" ht="15" customHeight="1" x14ac:dyDescent="0.25">
      <c r="E959" s="12"/>
    </row>
    <row r="960" spans="5:5" ht="15" customHeight="1" x14ac:dyDescent="0.25">
      <c r="E960" s="12"/>
    </row>
    <row r="961" spans="5:5" ht="15" customHeight="1" x14ac:dyDescent="0.25">
      <c r="E961" s="12"/>
    </row>
    <row r="962" spans="5:5" ht="15" customHeight="1" x14ac:dyDescent="0.25">
      <c r="E962" s="12"/>
    </row>
    <row r="963" spans="5:5" ht="15" customHeight="1" x14ac:dyDescent="0.25">
      <c r="E963" s="12"/>
    </row>
    <row r="964" spans="5:5" ht="15" customHeight="1" x14ac:dyDescent="0.25">
      <c r="E964" s="12"/>
    </row>
    <row r="965" spans="5:5" ht="15" customHeight="1" x14ac:dyDescent="0.25">
      <c r="E965" s="12"/>
    </row>
    <row r="966" spans="5:5" ht="15" customHeight="1" x14ac:dyDescent="0.25">
      <c r="E966" s="12"/>
    </row>
    <row r="967" spans="5:5" ht="15" customHeight="1" x14ac:dyDescent="0.25">
      <c r="E967" s="12"/>
    </row>
    <row r="968" spans="5:5" ht="15" customHeight="1" x14ac:dyDescent="0.25">
      <c r="E968" s="12"/>
    </row>
    <row r="969" spans="5:5" ht="15" customHeight="1" x14ac:dyDescent="0.25">
      <c r="E969" s="12"/>
    </row>
    <row r="970" spans="5:5" ht="15" customHeight="1" x14ac:dyDescent="0.25">
      <c r="E970" s="12"/>
    </row>
    <row r="971" spans="5:5" ht="15" customHeight="1" x14ac:dyDescent="0.25">
      <c r="E971" s="12"/>
    </row>
    <row r="972" spans="5:5" ht="15" customHeight="1" x14ac:dyDescent="0.25">
      <c r="E972" s="12"/>
    </row>
    <row r="973" spans="5:5" ht="15" customHeight="1" x14ac:dyDescent="0.25">
      <c r="E973" s="12"/>
    </row>
    <row r="974" spans="5:5" ht="15" customHeight="1" x14ac:dyDescent="0.25">
      <c r="E974" s="12"/>
    </row>
    <row r="975" spans="5:5" ht="15" customHeight="1" x14ac:dyDescent="0.25">
      <c r="E975" s="12"/>
    </row>
    <row r="976" spans="5:5" ht="15" customHeight="1" x14ac:dyDescent="0.25">
      <c r="E976" s="12"/>
    </row>
    <row r="977" spans="5:5" ht="15" customHeight="1" x14ac:dyDescent="0.25">
      <c r="E977" s="12"/>
    </row>
    <row r="978" spans="5:5" ht="15" customHeight="1" x14ac:dyDescent="0.25">
      <c r="E978" s="12"/>
    </row>
    <row r="979" spans="5:5" ht="15" customHeight="1" x14ac:dyDescent="0.25">
      <c r="E979" s="12"/>
    </row>
    <row r="980" spans="5:5" ht="15" customHeight="1" x14ac:dyDescent="0.25">
      <c r="E980" s="12"/>
    </row>
    <row r="981" spans="5:5" ht="15" customHeight="1" x14ac:dyDescent="0.25">
      <c r="E981" s="12"/>
    </row>
    <row r="982" spans="5:5" ht="15" customHeight="1" x14ac:dyDescent="0.25">
      <c r="E982" s="12"/>
    </row>
    <row r="983" spans="5:5" ht="15" customHeight="1" x14ac:dyDescent="0.25">
      <c r="E983" s="12"/>
    </row>
    <row r="984" spans="5:5" ht="15" customHeight="1" x14ac:dyDescent="0.25">
      <c r="E984" s="12"/>
    </row>
    <row r="985" spans="5:5" ht="15" customHeight="1" x14ac:dyDescent="0.25">
      <c r="E985" s="12"/>
    </row>
    <row r="986" spans="5:5" ht="15" customHeight="1" x14ac:dyDescent="0.25">
      <c r="E986" s="12"/>
    </row>
    <row r="987" spans="5:5" ht="15" customHeight="1" x14ac:dyDescent="0.25">
      <c r="E987" s="12"/>
    </row>
    <row r="988" spans="5:5" ht="15" customHeight="1" x14ac:dyDescent="0.25">
      <c r="E988" s="12"/>
    </row>
    <row r="989" spans="5:5" ht="15" customHeight="1" x14ac:dyDescent="0.25">
      <c r="E989" s="12"/>
    </row>
    <row r="990" spans="5:5" ht="15" customHeight="1" x14ac:dyDescent="0.25">
      <c r="E990" s="12"/>
    </row>
    <row r="991" spans="5:5" ht="15" customHeight="1" x14ac:dyDescent="0.25">
      <c r="E991" s="12"/>
    </row>
    <row r="992" spans="5:5" ht="15" customHeight="1" x14ac:dyDescent="0.25">
      <c r="E992" s="12"/>
    </row>
    <row r="993" spans="5:5" ht="15" customHeight="1" x14ac:dyDescent="0.25">
      <c r="E993" s="12"/>
    </row>
    <row r="994" spans="5:5" ht="15" customHeight="1" x14ac:dyDescent="0.25">
      <c r="E994" s="12"/>
    </row>
    <row r="995" spans="5:5" ht="15" customHeight="1" x14ac:dyDescent="0.25">
      <c r="E995" s="12"/>
    </row>
    <row r="996" spans="5:5" ht="15" customHeight="1" x14ac:dyDescent="0.25">
      <c r="E996" s="12"/>
    </row>
    <row r="997" spans="5:5" ht="15" customHeight="1" x14ac:dyDescent="0.25">
      <c r="E997" s="12"/>
    </row>
    <row r="998" spans="5:5" ht="15" customHeight="1" x14ac:dyDescent="0.25">
      <c r="E998" s="12"/>
    </row>
    <row r="999" spans="5:5" ht="15" customHeight="1" x14ac:dyDescent="0.25">
      <c r="E999" s="12"/>
    </row>
    <row r="1000" spans="5:5" ht="15" customHeight="1" x14ac:dyDescent="0.25">
      <c r="E1000" s="12"/>
    </row>
    <row r="1001" spans="5:5" ht="15" customHeight="1" x14ac:dyDescent="0.25">
      <c r="E1001" s="12"/>
    </row>
    <row r="1002" spans="5:5" ht="15" customHeight="1" x14ac:dyDescent="0.25">
      <c r="E1002" s="12"/>
    </row>
    <row r="1003" spans="5:5" ht="15" customHeight="1" x14ac:dyDescent="0.25">
      <c r="E1003" s="12"/>
    </row>
    <row r="1004" spans="5:5" ht="15" customHeight="1" x14ac:dyDescent="0.25">
      <c r="E1004" s="12"/>
    </row>
    <row r="1005" spans="5:5" ht="15" customHeight="1" x14ac:dyDescent="0.25">
      <c r="E1005" s="12"/>
    </row>
    <row r="1006" spans="5:5" ht="15" customHeight="1" x14ac:dyDescent="0.25">
      <c r="E1006" s="12"/>
    </row>
    <row r="1007" spans="5:5" ht="15" customHeight="1" x14ac:dyDescent="0.25">
      <c r="E1007" s="12"/>
    </row>
    <row r="1008" spans="5:5" ht="15" customHeight="1" x14ac:dyDescent="0.25">
      <c r="E1008" s="12"/>
    </row>
    <row r="1009" spans="5:5" ht="15" customHeight="1" x14ac:dyDescent="0.25">
      <c r="E1009" s="12"/>
    </row>
    <row r="1010" spans="5:5" ht="15" customHeight="1" x14ac:dyDescent="0.25">
      <c r="E1010" s="12"/>
    </row>
    <row r="1011" spans="5:5" ht="15" customHeight="1" x14ac:dyDescent="0.25">
      <c r="E1011" s="12"/>
    </row>
    <row r="1012" spans="5:5" ht="15" customHeight="1" x14ac:dyDescent="0.25">
      <c r="E1012" s="12"/>
    </row>
    <row r="1013" spans="5:5" ht="15" customHeight="1" x14ac:dyDescent="0.25">
      <c r="E1013" s="12"/>
    </row>
    <row r="1014" spans="5:5" ht="15" customHeight="1" x14ac:dyDescent="0.25">
      <c r="E1014" s="12"/>
    </row>
    <row r="1015" spans="5:5" ht="15" customHeight="1" x14ac:dyDescent="0.25">
      <c r="E1015" s="12"/>
    </row>
    <row r="1016" spans="5:5" ht="15" customHeight="1" x14ac:dyDescent="0.25">
      <c r="E1016" s="12"/>
    </row>
    <row r="1017" spans="5:5" ht="15" customHeight="1" x14ac:dyDescent="0.25">
      <c r="E1017" s="12"/>
    </row>
    <row r="1018" spans="5:5" ht="15" customHeight="1" x14ac:dyDescent="0.25">
      <c r="E1018" s="12"/>
    </row>
    <row r="1019" spans="5:5" ht="15" customHeight="1" x14ac:dyDescent="0.25">
      <c r="E1019" s="12"/>
    </row>
    <row r="1020" spans="5:5" ht="15" customHeight="1" x14ac:dyDescent="0.25">
      <c r="E1020" s="12"/>
    </row>
    <row r="1021" spans="5:5" ht="15" customHeight="1" x14ac:dyDescent="0.25">
      <c r="E1021" s="12"/>
    </row>
    <row r="1022" spans="5:5" ht="15" customHeight="1" x14ac:dyDescent="0.25">
      <c r="E1022" s="12"/>
    </row>
    <row r="1023" spans="5:5" ht="15" customHeight="1" x14ac:dyDescent="0.25">
      <c r="E1023" s="12"/>
    </row>
    <row r="1024" spans="5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x14ac:dyDescent="0.25">
      <c r="E1768" s="12"/>
    </row>
    <row r="1769" spans="5:5" x14ac:dyDescent="0.25">
      <c r="E1769" s="12"/>
    </row>
    <row r="1770" spans="5:5" x14ac:dyDescent="0.2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4"/>
  <sheetViews>
    <sheetView topLeftCell="A59" zoomScale="90" zoomScaleNormal="90" workbookViewId="0">
      <selection activeCell="B66" sqref="B6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57" customWidth="1"/>
    <col min="5" max="5" width="23.85546875" style="57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57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85" t="s">
        <v>1345</v>
      </c>
      <c r="C48" s="185"/>
      <c r="D48" s="185"/>
      <c r="E48" s="185"/>
      <c r="F48" s="185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57"/>
    </row>
    <row r="52" spans="2:7" hidden="1" x14ac:dyDescent="0.25">
      <c r="B52" s="56" t="s">
        <v>138</v>
      </c>
      <c r="C52" s="68"/>
      <c r="D52" s="57" t="s">
        <v>139</v>
      </c>
      <c r="G52" s="57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57" t="s">
        <v>145</v>
      </c>
      <c r="G54" s="57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57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1465</v>
      </c>
      <c r="D66" s="186"/>
      <c r="E66" s="186"/>
      <c r="F66" s="186"/>
      <c r="G66" s="186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1466</v>
      </c>
      <c r="M68" s="67"/>
    </row>
    <row r="69" spans="2:13" ht="30" x14ac:dyDescent="0.25">
      <c r="B69" s="96" t="s">
        <v>1427</v>
      </c>
      <c r="C69" s="97" t="s">
        <v>1435</v>
      </c>
      <c r="D69" s="98">
        <v>44950</v>
      </c>
      <c r="E69" s="99" t="s">
        <v>1448</v>
      </c>
      <c r="F69" s="63" t="s">
        <v>1359</v>
      </c>
      <c r="G69" s="100">
        <v>18762</v>
      </c>
      <c r="H69" s="98">
        <v>44950</v>
      </c>
      <c r="I69" s="77" t="s">
        <v>1425</v>
      </c>
      <c r="J69" s="101">
        <v>0</v>
      </c>
      <c r="K69" s="102">
        <v>29370340585</v>
      </c>
      <c r="L69" s="74"/>
    </row>
    <row r="70" spans="2:13" x14ac:dyDescent="0.25">
      <c r="B70" s="103" t="s">
        <v>1428</v>
      </c>
      <c r="C70" s="99" t="s">
        <v>1436</v>
      </c>
      <c r="D70" s="98">
        <v>44951</v>
      </c>
      <c r="E70" s="99" t="s">
        <v>1449</v>
      </c>
      <c r="F70" s="63" t="s">
        <v>1359</v>
      </c>
      <c r="G70" s="104">
        <v>125316</v>
      </c>
      <c r="H70" s="98">
        <v>44951</v>
      </c>
      <c r="I70" s="77" t="s">
        <v>1425</v>
      </c>
      <c r="J70" s="101">
        <v>5310</v>
      </c>
      <c r="K70" s="102">
        <v>28388736336</v>
      </c>
      <c r="L70" s="74"/>
    </row>
    <row r="71" spans="2:13" x14ac:dyDescent="0.25">
      <c r="B71" s="103" t="s">
        <v>1429</v>
      </c>
      <c r="C71" s="99" t="s">
        <v>1437</v>
      </c>
      <c r="D71" s="98">
        <v>44951</v>
      </c>
      <c r="E71" s="99" t="s">
        <v>1450</v>
      </c>
      <c r="F71" s="63" t="s">
        <v>1359</v>
      </c>
      <c r="G71" s="104">
        <v>30419.22</v>
      </c>
      <c r="H71" s="98">
        <v>44951</v>
      </c>
      <c r="I71" s="77" t="s">
        <v>1425</v>
      </c>
      <c r="J71" s="101">
        <v>1288.95</v>
      </c>
      <c r="K71" s="102">
        <v>29388780858</v>
      </c>
      <c r="L71" s="74"/>
    </row>
    <row r="72" spans="2:13" x14ac:dyDescent="0.25">
      <c r="B72" s="103" t="s">
        <v>1430</v>
      </c>
      <c r="C72" s="99" t="s">
        <v>1438</v>
      </c>
      <c r="D72" s="98">
        <v>44951</v>
      </c>
      <c r="E72" s="99" t="s">
        <v>1451</v>
      </c>
      <c r="F72" s="63" t="s">
        <v>1359</v>
      </c>
      <c r="G72" s="104">
        <v>3719.57</v>
      </c>
      <c r="H72" s="98">
        <v>44951</v>
      </c>
      <c r="I72" s="77" t="s">
        <v>1425</v>
      </c>
      <c r="J72" s="101">
        <v>158.97999999999999</v>
      </c>
      <c r="K72" s="102">
        <v>29388825591</v>
      </c>
      <c r="L72" s="74"/>
    </row>
    <row r="73" spans="2:13" x14ac:dyDescent="0.25">
      <c r="B73" s="103" t="s">
        <v>1431</v>
      </c>
      <c r="C73" s="99" t="s">
        <v>1439</v>
      </c>
      <c r="D73" s="98">
        <v>44951</v>
      </c>
      <c r="E73" s="99" t="s">
        <v>1452</v>
      </c>
      <c r="F73" s="63" t="s">
        <v>1359</v>
      </c>
      <c r="G73" s="104">
        <v>3843</v>
      </c>
      <c r="H73" s="98">
        <v>44951</v>
      </c>
      <c r="I73" s="77" t="s">
        <v>1425</v>
      </c>
      <c r="J73" s="101">
        <v>0</v>
      </c>
      <c r="K73" s="102">
        <v>29388863587</v>
      </c>
      <c r="L73" s="74"/>
    </row>
    <row r="74" spans="2:13" x14ac:dyDescent="0.25">
      <c r="B74" s="96" t="s">
        <v>21</v>
      </c>
      <c r="C74" s="105" t="s">
        <v>1440</v>
      </c>
      <c r="D74" s="98">
        <v>44951</v>
      </c>
      <c r="E74" s="99" t="s">
        <v>1453</v>
      </c>
      <c r="F74" s="63" t="s">
        <v>1359</v>
      </c>
      <c r="G74" s="100">
        <v>19070</v>
      </c>
      <c r="H74" s="98">
        <v>44951</v>
      </c>
      <c r="I74" s="77" t="s">
        <v>1425</v>
      </c>
      <c r="J74" s="101">
        <v>0</v>
      </c>
      <c r="K74" s="106">
        <v>29388888157</v>
      </c>
      <c r="L74" s="74"/>
    </row>
    <row r="75" spans="2:13" x14ac:dyDescent="0.25">
      <c r="B75" s="96" t="s">
        <v>21</v>
      </c>
      <c r="C75" s="107" t="s">
        <v>1441</v>
      </c>
      <c r="D75" s="98">
        <v>44951</v>
      </c>
      <c r="E75" s="99" t="s">
        <v>1454</v>
      </c>
      <c r="F75" s="63" t="s">
        <v>1359</v>
      </c>
      <c r="G75" s="100">
        <v>2808</v>
      </c>
      <c r="H75" s="98">
        <v>44951</v>
      </c>
      <c r="I75" s="77" t="s">
        <v>1425</v>
      </c>
      <c r="J75" s="101">
        <v>0</v>
      </c>
      <c r="K75" s="106">
        <v>29388908201</v>
      </c>
      <c r="L75" s="74"/>
    </row>
    <row r="76" spans="2:13" x14ac:dyDescent="0.25">
      <c r="B76" s="96" t="s">
        <v>1432</v>
      </c>
      <c r="C76" s="107" t="s">
        <v>1442</v>
      </c>
      <c r="D76" s="98">
        <v>44951</v>
      </c>
      <c r="E76" s="99" t="s">
        <v>1455</v>
      </c>
      <c r="F76" s="63" t="s">
        <v>1359</v>
      </c>
      <c r="G76" s="100">
        <v>3870.3</v>
      </c>
      <c r="H76" s="98">
        <v>44951</v>
      </c>
      <c r="I76" s="77" t="s">
        <v>1425</v>
      </c>
      <c r="J76" s="101">
        <v>149.25</v>
      </c>
      <c r="K76" s="106">
        <v>29388932771</v>
      </c>
      <c r="L76" s="74"/>
    </row>
    <row r="77" spans="2:13" x14ac:dyDescent="0.25">
      <c r="B77" s="96" t="s">
        <v>1432</v>
      </c>
      <c r="C77" s="107" t="s">
        <v>1443</v>
      </c>
      <c r="D77" s="98">
        <v>44951</v>
      </c>
      <c r="E77" s="99" t="s">
        <v>1456</v>
      </c>
      <c r="F77" s="63" t="s">
        <v>1359</v>
      </c>
      <c r="G77" s="100">
        <v>9958.25</v>
      </c>
      <c r="H77" s="98">
        <v>44951</v>
      </c>
      <c r="I77" s="77" t="s">
        <v>1425</v>
      </c>
      <c r="J77" s="101">
        <v>460.01</v>
      </c>
      <c r="K77" s="106">
        <v>29388956882</v>
      </c>
      <c r="L77" s="74"/>
    </row>
    <row r="78" spans="2:13" x14ac:dyDescent="0.25">
      <c r="B78" s="96" t="s">
        <v>1432</v>
      </c>
      <c r="C78" s="105" t="s">
        <v>1444</v>
      </c>
      <c r="D78" s="98">
        <v>44951</v>
      </c>
      <c r="E78" s="99" t="s">
        <v>1457</v>
      </c>
      <c r="F78" s="63" t="s">
        <v>1359</v>
      </c>
      <c r="G78" s="104">
        <v>34231.93</v>
      </c>
      <c r="H78" s="98">
        <v>44951</v>
      </c>
      <c r="I78" s="77" t="s">
        <v>1425</v>
      </c>
      <c r="J78" s="101">
        <v>1317.01</v>
      </c>
      <c r="K78" s="102">
        <v>29388995842</v>
      </c>
      <c r="L78" s="74"/>
    </row>
    <row r="79" spans="2:13" x14ac:dyDescent="0.25">
      <c r="B79" s="96" t="s">
        <v>1433</v>
      </c>
      <c r="C79" s="99" t="s">
        <v>1445</v>
      </c>
      <c r="D79" s="98">
        <v>44951</v>
      </c>
      <c r="E79" s="99" t="s">
        <v>1458</v>
      </c>
      <c r="F79" s="63" t="s">
        <v>1359</v>
      </c>
      <c r="G79" s="100">
        <v>20000</v>
      </c>
      <c r="H79" s="98">
        <v>44951</v>
      </c>
      <c r="I79" s="77" t="s">
        <v>1425</v>
      </c>
      <c r="J79" s="101">
        <v>1000</v>
      </c>
      <c r="K79" s="106">
        <v>29389141470</v>
      </c>
      <c r="L79" s="74"/>
    </row>
    <row r="80" spans="2:13" x14ac:dyDescent="0.25">
      <c r="B80" s="96" t="s">
        <v>1434</v>
      </c>
      <c r="C80" s="107" t="s">
        <v>1446</v>
      </c>
      <c r="D80" s="98">
        <v>44952</v>
      </c>
      <c r="E80" s="99" t="s">
        <v>1459</v>
      </c>
      <c r="F80" s="63" t="s">
        <v>1359</v>
      </c>
      <c r="G80" s="100">
        <v>18762</v>
      </c>
      <c r="H80" s="98">
        <v>44952</v>
      </c>
      <c r="I80" s="77" t="s">
        <v>1425</v>
      </c>
      <c r="J80" s="101">
        <v>3053.55</v>
      </c>
      <c r="K80" s="106" t="s">
        <v>1460</v>
      </c>
      <c r="L80" s="108"/>
    </row>
    <row r="81" spans="2:12" x14ac:dyDescent="0.25">
      <c r="B81" s="96" t="s">
        <v>1432</v>
      </c>
      <c r="C81" s="107" t="s">
        <v>1447</v>
      </c>
      <c r="D81" s="98">
        <v>44957</v>
      </c>
      <c r="E81" s="99" t="s">
        <v>1461</v>
      </c>
      <c r="F81" s="63" t="s">
        <v>1359</v>
      </c>
      <c r="G81" s="104">
        <v>125316</v>
      </c>
      <c r="H81" s="98">
        <v>44957</v>
      </c>
      <c r="I81" s="77" t="s">
        <v>1425</v>
      </c>
      <c r="J81" s="101">
        <v>2020.45</v>
      </c>
      <c r="K81" s="106">
        <v>29454122203</v>
      </c>
      <c r="L81" s="108"/>
    </row>
    <row r="82" spans="2:12" s="65" customFormat="1" ht="14.25" x14ac:dyDescent="0.2">
      <c r="B82" s="75"/>
      <c r="E82" s="76"/>
      <c r="F82" s="110" t="s">
        <v>1345</v>
      </c>
      <c r="G82" s="109">
        <f>SUM(G69:G81)</f>
        <v>416076.27</v>
      </c>
      <c r="I82" s="67"/>
      <c r="J82" s="109">
        <f>SUM(J69:J81)</f>
        <v>14758.2</v>
      </c>
    </row>
    <row r="83" spans="2:12" x14ac:dyDescent="0.25">
      <c r="B83" s="75"/>
      <c r="D83" s="56"/>
      <c r="E83" s="76"/>
    </row>
    <row r="84" spans="2:12" x14ac:dyDescent="0.25">
      <c r="B84" s="75"/>
      <c r="D84" s="56"/>
      <c r="E84" s="76"/>
    </row>
    <row r="85" spans="2:12" x14ac:dyDescent="0.25">
      <c r="B85" s="75"/>
      <c r="D85" s="56"/>
      <c r="E85" s="76"/>
    </row>
    <row r="86" spans="2:12" x14ac:dyDescent="0.25">
      <c r="B86" s="75"/>
      <c r="D86" s="56"/>
      <c r="E86" s="76"/>
    </row>
    <row r="87" spans="2:12" x14ac:dyDescent="0.25">
      <c r="B87" s="75"/>
      <c r="D87" s="56"/>
      <c r="E87" s="76"/>
    </row>
    <row r="88" spans="2:12" x14ac:dyDescent="0.25">
      <c r="B88" s="75"/>
      <c r="D88" s="56"/>
      <c r="E88" s="76"/>
    </row>
    <row r="89" spans="2:12" x14ac:dyDescent="0.25">
      <c r="B89" s="68"/>
      <c r="C89" s="68"/>
      <c r="D89" s="56"/>
      <c r="E89" s="68"/>
    </row>
    <row r="90" spans="2:12" x14ac:dyDescent="0.25">
      <c r="B90" s="65" t="s">
        <v>147</v>
      </c>
      <c r="C90" s="67" t="s">
        <v>149</v>
      </c>
      <c r="D90" s="56"/>
      <c r="E90" s="56"/>
    </row>
    <row r="91" spans="2:12" x14ac:dyDescent="0.25">
      <c r="C91" s="57"/>
      <c r="D91" s="56"/>
      <c r="E91" s="56"/>
    </row>
    <row r="92" spans="2:12" x14ac:dyDescent="0.25">
      <c r="B92" s="56" t="s">
        <v>138</v>
      </c>
      <c r="C92" s="57" t="s">
        <v>140</v>
      </c>
      <c r="D92" s="56"/>
      <c r="E92" s="56"/>
    </row>
    <row r="93" spans="2:12" x14ac:dyDescent="0.25">
      <c r="B93" s="65" t="s">
        <v>1462</v>
      </c>
      <c r="C93" s="67" t="s">
        <v>1464</v>
      </c>
      <c r="E93" s="56"/>
    </row>
    <row r="94" spans="2:12" x14ac:dyDescent="0.25">
      <c r="B94" s="56" t="s">
        <v>1463</v>
      </c>
      <c r="C94" s="57" t="s">
        <v>1350</v>
      </c>
      <c r="E94" s="56"/>
    </row>
  </sheetData>
  <mergeCells count="4">
    <mergeCell ref="C4:G4"/>
    <mergeCell ref="B48:F48"/>
    <mergeCell ref="C66:G66"/>
    <mergeCell ref="C65:G6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1"/>
  <sheetViews>
    <sheetView topLeftCell="A62" workbookViewId="0">
      <selection activeCell="B84" sqref="B8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11" customWidth="1"/>
    <col min="5" max="5" width="23.85546875" style="111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11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85" t="s">
        <v>1345</v>
      </c>
      <c r="C48" s="185"/>
      <c r="D48" s="185"/>
      <c r="E48" s="185"/>
      <c r="F48" s="185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11"/>
    </row>
    <row r="52" spans="2:7" hidden="1" x14ac:dyDescent="0.25">
      <c r="B52" s="56" t="s">
        <v>138</v>
      </c>
      <c r="C52" s="68"/>
      <c r="D52" s="111" t="s">
        <v>139</v>
      </c>
      <c r="G52" s="111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11" t="s">
        <v>145</v>
      </c>
      <c r="G54" s="111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11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1492</v>
      </c>
      <c r="D66" s="186"/>
      <c r="E66" s="186"/>
      <c r="F66" s="186"/>
      <c r="G66" s="186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1468</v>
      </c>
      <c r="C69" s="114" t="s">
        <v>1471</v>
      </c>
      <c r="D69" s="120">
        <v>44958</v>
      </c>
      <c r="E69" s="117" t="s">
        <v>1480</v>
      </c>
      <c r="F69" s="63" t="s">
        <v>1359</v>
      </c>
      <c r="G69" s="121">
        <v>6962</v>
      </c>
      <c r="H69" s="120">
        <v>44958</v>
      </c>
      <c r="I69" s="77" t="s">
        <v>1425</v>
      </c>
      <c r="J69" s="123"/>
      <c r="K69" s="124">
        <v>29472123572</v>
      </c>
      <c r="L69" s="123">
        <f>+G69-J69</f>
        <v>6962</v>
      </c>
    </row>
    <row r="70" spans="2:13" ht="15.75" x14ac:dyDescent="0.25">
      <c r="B70" s="113" t="s">
        <v>1469</v>
      </c>
      <c r="C70" s="114" t="s">
        <v>1472</v>
      </c>
      <c r="D70" s="120">
        <v>44981</v>
      </c>
      <c r="E70" s="117" t="s">
        <v>1481</v>
      </c>
      <c r="F70" s="63" t="s">
        <v>1359</v>
      </c>
      <c r="G70" s="122">
        <v>55000</v>
      </c>
      <c r="H70" s="120">
        <v>44981</v>
      </c>
      <c r="I70" s="77" t="s">
        <v>1425</v>
      </c>
      <c r="J70" s="123">
        <v>2330.5100000000002</v>
      </c>
      <c r="K70" s="125">
        <v>29735821184</v>
      </c>
      <c r="L70" s="123">
        <f t="shared" ref="L70:L79" si="0">+G70-J70</f>
        <v>52669.49</v>
      </c>
    </row>
    <row r="71" spans="2:13" s="65" customFormat="1" ht="15.75" x14ac:dyDescent="0.25">
      <c r="B71" s="113" t="s">
        <v>1432</v>
      </c>
      <c r="C71" s="116" t="s">
        <v>1473</v>
      </c>
      <c r="D71" s="120">
        <v>44981</v>
      </c>
      <c r="E71" s="117" t="s">
        <v>1482</v>
      </c>
      <c r="F71" s="63" t="s">
        <v>1359</v>
      </c>
      <c r="G71" s="122">
        <v>53787.5</v>
      </c>
      <c r="H71" s="120">
        <v>44981</v>
      </c>
      <c r="I71" s="77" t="s">
        <v>1425</v>
      </c>
      <c r="J71" s="123">
        <v>2068.75</v>
      </c>
      <c r="K71" s="125">
        <v>29735851304</v>
      </c>
      <c r="L71" s="123">
        <f t="shared" si="0"/>
        <v>51718.75</v>
      </c>
    </row>
    <row r="72" spans="2:13" ht="15.75" x14ac:dyDescent="0.25">
      <c r="B72" s="113" t="s">
        <v>1432</v>
      </c>
      <c r="C72" s="116" t="s">
        <v>1474</v>
      </c>
      <c r="D72" s="120">
        <v>44981</v>
      </c>
      <c r="E72" s="117" t="s">
        <v>1483</v>
      </c>
      <c r="F72" s="63" t="s">
        <v>1359</v>
      </c>
      <c r="G72" s="122">
        <v>36938.269999999997</v>
      </c>
      <c r="H72" s="120">
        <v>44981</v>
      </c>
      <c r="I72" s="77" t="s">
        <v>1425</v>
      </c>
      <c r="J72" s="123">
        <v>1421.1</v>
      </c>
      <c r="K72" s="125">
        <v>29735877728</v>
      </c>
      <c r="L72" s="123">
        <f t="shared" si="0"/>
        <v>35517.17</v>
      </c>
    </row>
    <row r="73" spans="2:13" ht="15.75" x14ac:dyDescent="0.25">
      <c r="B73" s="113" t="s">
        <v>21</v>
      </c>
      <c r="C73" s="116" t="s">
        <v>1475</v>
      </c>
      <c r="D73" s="120">
        <v>44981</v>
      </c>
      <c r="E73" s="117" t="s">
        <v>1484</v>
      </c>
      <c r="F73" s="63" t="s">
        <v>1359</v>
      </c>
      <c r="G73" s="122">
        <v>19070</v>
      </c>
      <c r="H73" s="120">
        <v>44981</v>
      </c>
      <c r="I73" s="77" t="s">
        <v>1425</v>
      </c>
      <c r="J73" s="123"/>
      <c r="K73" s="125">
        <v>29735907648</v>
      </c>
      <c r="L73" s="123">
        <f t="shared" si="0"/>
        <v>19070</v>
      </c>
    </row>
    <row r="74" spans="2:13" ht="15.75" x14ac:dyDescent="0.25">
      <c r="B74" s="112" t="s">
        <v>1468</v>
      </c>
      <c r="C74" s="114" t="s">
        <v>1471</v>
      </c>
      <c r="D74" s="120">
        <v>44981</v>
      </c>
      <c r="E74" s="117" t="s">
        <v>1485</v>
      </c>
      <c r="F74" s="63" t="s">
        <v>1359</v>
      </c>
      <c r="G74" s="121">
        <v>9580</v>
      </c>
      <c r="H74" s="120">
        <v>44981</v>
      </c>
      <c r="I74" s="77" t="s">
        <v>1425</v>
      </c>
      <c r="J74" s="123"/>
      <c r="K74" s="124">
        <v>29735978003</v>
      </c>
      <c r="L74" s="123">
        <f t="shared" si="0"/>
        <v>9580</v>
      </c>
    </row>
    <row r="75" spans="2:13" ht="15.75" x14ac:dyDescent="0.25">
      <c r="B75" s="113" t="s">
        <v>1082</v>
      </c>
      <c r="C75" s="118" t="s">
        <v>1476</v>
      </c>
      <c r="D75" s="120">
        <v>44981</v>
      </c>
      <c r="E75" s="117" t="s">
        <v>1486</v>
      </c>
      <c r="F75" s="63" t="s">
        <v>1359</v>
      </c>
      <c r="G75" s="122">
        <v>3518.98</v>
      </c>
      <c r="H75" s="120">
        <v>44981</v>
      </c>
      <c r="I75" s="77" t="s">
        <v>1425</v>
      </c>
      <c r="J75" s="123">
        <v>150</v>
      </c>
      <c r="K75" s="125">
        <v>29736045839</v>
      </c>
      <c r="L75" s="123">
        <f t="shared" si="0"/>
        <v>3368.98</v>
      </c>
    </row>
    <row r="76" spans="2:13" ht="15.75" x14ac:dyDescent="0.25">
      <c r="B76" s="113" t="s">
        <v>1432</v>
      </c>
      <c r="C76" s="118" t="s">
        <v>1477</v>
      </c>
      <c r="D76" s="120">
        <v>44981</v>
      </c>
      <c r="E76" s="117" t="s">
        <v>1487</v>
      </c>
      <c r="F76" s="63" t="s">
        <v>1359</v>
      </c>
      <c r="G76" s="122">
        <v>3870.3</v>
      </c>
      <c r="H76" s="120">
        <v>44981</v>
      </c>
      <c r="I76" s="77" t="s">
        <v>1425</v>
      </c>
      <c r="J76" s="123">
        <v>149.25</v>
      </c>
      <c r="K76" s="125">
        <v>29736084777</v>
      </c>
      <c r="L76" s="123">
        <f t="shared" si="0"/>
        <v>3721.05</v>
      </c>
    </row>
    <row r="77" spans="2:13" ht="15.75" x14ac:dyDescent="0.25">
      <c r="B77" s="113" t="s">
        <v>1432</v>
      </c>
      <c r="C77" s="118" t="s">
        <v>1477</v>
      </c>
      <c r="D77" s="120">
        <v>44981</v>
      </c>
      <c r="E77" s="117" t="s">
        <v>1488</v>
      </c>
      <c r="F77" s="63" t="s">
        <v>1359</v>
      </c>
      <c r="G77" s="122">
        <v>3090.3</v>
      </c>
      <c r="H77" s="120">
        <v>44981</v>
      </c>
      <c r="I77" s="77" t="s">
        <v>1425</v>
      </c>
      <c r="J77" s="123">
        <v>119.25</v>
      </c>
      <c r="K77" s="125">
        <v>29736120741</v>
      </c>
      <c r="L77" s="123">
        <f t="shared" si="0"/>
        <v>2971.05</v>
      </c>
    </row>
    <row r="78" spans="2:13" ht="15.75" x14ac:dyDescent="0.25">
      <c r="B78" s="113" t="s">
        <v>1470</v>
      </c>
      <c r="C78" s="116" t="s">
        <v>1478</v>
      </c>
      <c r="D78" s="120">
        <v>44981</v>
      </c>
      <c r="E78" s="117" t="s">
        <v>1489</v>
      </c>
      <c r="F78" s="63" t="s">
        <v>1359</v>
      </c>
      <c r="G78" s="122">
        <v>3843</v>
      </c>
      <c r="H78" s="120">
        <v>44981</v>
      </c>
      <c r="I78" s="77" t="s">
        <v>1425</v>
      </c>
      <c r="J78" s="123"/>
      <c r="K78" s="125">
        <v>29736163008</v>
      </c>
      <c r="L78" s="123">
        <f t="shared" si="0"/>
        <v>3843</v>
      </c>
    </row>
    <row r="79" spans="2:13" ht="15.75" x14ac:dyDescent="0.25">
      <c r="B79" s="113" t="s">
        <v>21</v>
      </c>
      <c r="C79" s="115" t="s">
        <v>1479</v>
      </c>
      <c r="D79" s="120">
        <v>44981</v>
      </c>
      <c r="E79" s="117" t="s">
        <v>1490</v>
      </c>
      <c r="F79" s="63" t="s">
        <v>1359</v>
      </c>
      <c r="G79" s="122">
        <v>2808</v>
      </c>
      <c r="H79" s="120">
        <v>44981</v>
      </c>
      <c r="I79" s="77" t="s">
        <v>1425</v>
      </c>
      <c r="J79" s="123"/>
      <c r="K79" s="125">
        <v>29736198277</v>
      </c>
      <c r="L79" s="123">
        <f t="shared" si="0"/>
        <v>2808</v>
      </c>
    </row>
    <row r="80" spans="2:13" x14ac:dyDescent="0.25">
      <c r="B80" s="111"/>
      <c r="D80" s="56"/>
      <c r="E80" s="56"/>
      <c r="F80" s="110" t="s">
        <v>1345</v>
      </c>
      <c r="G80" s="109">
        <f>SUM(G69:G79)</f>
        <v>198468.34999999998</v>
      </c>
      <c r="H80" s="65"/>
      <c r="I80" s="67"/>
      <c r="J80" s="109">
        <f t="shared" ref="J80:L80" si="1">SUM(J69:J79)</f>
        <v>6238.8600000000006</v>
      </c>
      <c r="K80" s="109"/>
      <c r="L80" s="109">
        <f t="shared" si="1"/>
        <v>192229.48999999996</v>
      </c>
    </row>
    <row r="81" spans="2:9" x14ac:dyDescent="0.25">
      <c r="B81" s="65" t="s">
        <v>147</v>
      </c>
      <c r="D81" s="56"/>
      <c r="E81" s="56"/>
    </row>
    <row r="82" spans="2:9" x14ac:dyDescent="0.25">
      <c r="D82" s="56"/>
      <c r="E82" s="56"/>
    </row>
    <row r="83" spans="2:9" x14ac:dyDescent="0.25">
      <c r="B83" s="56" t="s">
        <v>138</v>
      </c>
      <c r="C83" s="119"/>
      <c r="D83" s="56"/>
      <c r="E83" s="56"/>
    </row>
    <row r="84" spans="2:9" x14ac:dyDescent="0.25">
      <c r="B84" s="65" t="s">
        <v>1462</v>
      </c>
      <c r="C84" s="67" t="s">
        <v>1464</v>
      </c>
      <c r="E84" s="56"/>
    </row>
    <row r="85" spans="2:9" x14ac:dyDescent="0.25">
      <c r="B85" s="56" t="s">
        <v>1463</v>
      </c>
      <c r="C85" s="111" t="s">
        <v>1350</v>
      </c>
      <c r="E85" s="56"/>
    </row>
    <row r="86" spans="2:9" x14ac:dyDescent="0.25">
      <c r="C86" s="111"/>
      <c r="E86" s="56"/>
    </row>
    <row r="87" spans="2:9" x14ac:dyDescent="0.25">
      <c r="C87" s="111"/>
      <c r="E87" s="56"/>
    </row>
    <row r="88" spans="2:9" x14ac:dyDescent="0.25">
      <c r="C88" s="111"/>
      <c r="E88" s="56"/>
    </row>
    <row r="89" spans="2:9" x14ac:dyDescent="0.25">
      <c r="C89" s="111"/>
      <c r="E89" s="56"/>
      <c r="H89" s="111"/>
      <c r="I89" s="56"/>
    </row>
    <row r="90" spans="2:9" x14ac:dyDescent="0.25">
      <c r="C90" s="111"/>
      <c r="E90" s="56"/>
      <c r="H90" s="111"/>
      <c r="I90" s="56"/>
    </row>
    <row r="91" spans="2:9" x14ac:dyDescent="0.25">
      <c r="C91" s="111"/>
      <c r="E91" s="56"/>
      <c r="H91" s="111"/>
      <c r="I91" s="56"/>
    </row>
    <row r="92" spans="2:9" x14ac:dyDescent="0.25">
      <c r="C92" s="111"/>
      <c r="E92" s="56"/>
      <c r="H92" s="111"/>
      <c r="I92" s="56"/>
    </row>
    <row r="93" spans="2:9" x14ac:dyDescent="0.25">
      <c r="B93" s="75"/>
      <c r="H93" s="111"/>
      <c r="I93" s="56"/>
    </row>
    <row r="94" spans="2:9" x14ac:dyDescent="0.25">
      <c r="B94" s="75"/>
      <c r="H94" s="111"/>
      <c r="I94" s="56"/>
    </row>
    <row r="95" spans="2:9" x14ac:dyDescent="0.25">
      <c r="B95" s="75"/>
      <c r="H95" s="111"/>
      <c r="I95" s="56"/>
    </row>
    <row r="96" spans="2:9" x14ac:dyDescent="0.25">
      <c r="B96" s="75"/>
      <c r="H96" s="111"/>
      <c r="I96" s="56"/>
    </row>
    <row r="97" spans="2:9" x14ac:dyDescent="0.25">
      <c r="B97" s="75"/>
      <c r="H97" s="111"/>
      <c r="I97" s="56"/>
    </row>
    <row r="98" spans="2:9" x14ac:dyDescent="0.25">
      <c r="B98" s="75"/>
      <c r="H98" s="111"/>
      <c r="I98" s="56"/>
    </row>
    <row r="99" spans="2:9" x14ac:dyDescent="0.25">
      <c r="B99" s="75"/>
      <c r="H99" s="111"/>
      <c r="I99" s="56"/>
    </row>
    <row r="100" spans="2:9" x14ac:dyDescent="0.25">
      <c r="B100" s="68"/>
      <c r="H100" s="111"/>
      <c r="I100" s="56"/>
    </row>
    <row r="101" spans="2:9" x14ac:dyDescent="0.25">
      <c r="H101" s="111"/>
      <c r="I101" s="56"/>
    </row>
  </sheetData>
  <mergeCells count="4">
    <mergeCell ref="C4:G4"/>
    <mergeCell ref="B48:F48"/>
    <mergeCell ref="C65:G65"/>
    <mergeCell ref="C66:G66"/>
  </mergeCells>
  <pageMargins left="0.7" right="0.7" top="0.75" bottom="0.75" header="0.3" footer="0.3"/>
  <pageSetup paperSize="5" scale="6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95"/>
  <sheetViews>
    <sheetView topLeftCell="B62" workbookViewId="0">
      <selection activeCell="J81" sqref="J81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6" customWidth="1"/>
    <col min="5" max="5" width="23.85546875" style="126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6" customWidth="1"/>
    <col min="10" max="10" width="13" style="56" customWidth="1"/>
    <col min="11" max="11" width="14.570312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85" t="s">
        <v>1345</v>
      </c>
      <c r="C48" s="185"/>
      <c r="D48" s="185"/>
      <c r="E48" s="185"/>
      <c r="F48" s="185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6"/>
    </row>
    <row r="52" spans="2:7" hidden="1" x14ac:dyDescent="0.25">
      <c r="B52" s="56" t="s">
        <v>138</v>
      </c>
      <c r="C52" s="68"/>
      <c r="D52" s="126" t="s">
        <v>139</v>
      </c>
      <c r="G52" s="12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6" t="s">
        <v>145</v>
      </c>
      <c r="G54" s="126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6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1493</v>
      </c>
      <c r="D66" s="186"/>
      <c r="E66" s="186"/>
      <c r="F66" s="186"/>
      <c r="G66" s="186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1427</v>
      </c>
      <c r="C69" s="114" t="s">
        <v>1471</v>
      </c>
      <c r="D69" s="120">
        <v>44988</v>
      </c>
      <c r="E69" s="117" t="s">
        <v>1502</v>
      </c>
      <c r="F69" s="63" t="s">
        <v>1359</v>
      </c>
      <c r="G69" s="121">
        <v>9086</v>
      </c>
      <c r="H69" s="120">
        <v>44988</v>
      </c>
      <c r="I69" s="77" t="s">
        <v>1425</v>
      </c>
      <c r="J69" s="123"/>
      <c r="K69" s="124">
        <v>29828147411</v>
      </c>
      <c r="L69" s="123">
        <f>+G69-J69</f>
        <v>9086</v>
      </c>
    </row>
    <row r="70" spans="2:13" ht="15.75" x14ac:dyDescent="0.25">
      <c r="B70" s="113" t="s">
        <v>1494</v>
      </c>
      <c r="C70" s="115" t="s">
        <v>1498</v>
      </c>
      <c r="D70" s="120">
        <v>44999</v>
      </c>
      <c r="E70" s="117" t="s">
        <v>1503</v>
      </c>
      <c r="F70" s="63" t="s">
        <v>1359</v>
      </c>
      <c r="G70" s="121">
        <v>1450943.08</v>
      </c>
      <c r="H70" s="120">
        <v>44999</v>
      </c>
      <c r="I70" s="77" t="s">
        <v>1425</v>
      </c>
      <c r="J70" s="123">
        <v>61429.79</v>
      </c>
      <c r="K70" s="124">
        <v>29944674328</v>
      </c>
      <c r="L70" s="123">
        <f t="shared" ref="L70:L73" si="0">+G70-J70</f>
        <v>1389513.29</v>
      </c>
    </row>
    <row r="71" spans="2:13" s="65" customFormat="1" ht="15.75" x14ac:dyDescent="0.25">
      <c r="B71" s="113" t="s">
        <v>1495</v>
      </c>
      <c r="C71" s="114" t="s">
        <v>1499</v>
      </c>
      <c r="D71" s="120">
        <v>45016</v>
      </c>
      <c r="E71" s="117" t="s">
        <v>1504</v>
      </c>
      <c r="F71" s="63" t="s">
        <v>1359</v>
      </c>
      <c r="G71" s="122">
        <v>180989.63</v>
      </c>
      <c r="H71" s="120">
        <v>45016</v>
      </c>
      <c r="I71" s="77" t="s">
        <v>1425</v>
      </c>
      <c r="J71" s="123">
        <v>7669.09</v>
      </c>
      <c r="K71" s="125">
        <v>30161331339</v>
      </c>
      <c r="L71" s="123">
        <f t="shared" si="0"/>
        <v>173320.54</v>
      </c>
    </row>
    <row r="72" spans="2:13" ht="15.75" x14ac:dyDescent="0.25">
      <c r="B72" s="113" t="s">
        <v>1494</v>
      </c>
      <c r="C72" s="116" t="s">
        <v>1500</v>
      </c>
      <c r="D72" s="120">
        <v>45016</v>
      </c>
      <c r="E72" s="117" t="s">
        <v>1505</v>
      </c>
      <c r="F72" s="63" t="s">
        <v>1359</v>
      </c>
      <c r="G72" s="122">
        <v>556599.79</v>
      </c>
      <c r="H72" s="120">
        <v>45016</v>
      </c>
      <c r="I72" s="77" t="s">
        <v>1425</v>
      </c>
      <c r="J72" s="123">
        <v>23584.74</v>
      </c>
      <c r="K72" s="125">
        <v>30161393830</v>
      </c>
      <c r="L72" s="123">
        <f t="shared" si="0"/>
        <v>533015.05000000005</v>
      </c>
    </row>
    <row r="73" spans="2:13" ht="30.75" x14ac:dyDescent="0.25">
      <c r="B73" s="113" t="s">
        <v>1496</v>
      </c>
      <c r="C73" s="116" t="s">
        <v>1501</v>
      </c>
      <c r="D73" s="120">
        <v>45016</v>
      </c>
      <c r="E73" s="117" t="s">
        <v>1506</v>
      </c>
      <c r="F73" s="63" t="s">
        <v>1359</v>
      </c>
      <c r="G73" s="122">
        <v>39999.64</v>
      </c>
      <c r="H73" s="120">
        <v>45016</v>
      </c>
      <c r="I73" s="77" t="s">
        <v>1425</v>
      </c>
      <c r="J73" s="123">
        <v>1694.9</v>
      </c>
      <c r="K73" s="125">
        <v>30161478297</v>
      </c>
      <c r="L73" s="123">
        <f t="shared" si="0"/>
        <v>38304.74</v>
      </c>
    </row>
    <row r="74" spans="2:13" x14ac:dyDescent="0.25">
      <c r="D74" s="56"/>
      <c r="E74" s="56"/>
      <c r="F74" s="110" t="s">
        <v>1345</v>
      </c>
      <c r="G74" s="109">
        <f>SUM(G69:G73)</f>
        <v>2237618.14</v>
      </c>
      <c r="H74" s="65"/>
      <c r="I74" s="67"/>
      <c r="J74" s="109">
        <f>SUM(J69:J73)</f>
        <v>94378.52</v>
      </c>
      <c r="K74" s="109"/>
      <c r="L74" s="109">
        <f>SUM(L69:L73)</f>
        <v>2143239.62</v>
      </c>
    </row>
    <row r="75" spans="2:13" x14ac:dyDescent="0.25">
      <c r="D75" s="56"/>
      <c r="E75" s="56"/>
    </row>
    <row r="76" spans="2:13" x14ac:dyDescent="0.25">
      <c r="B76" s="75"/>
      <c r="D76" s="56"/>
      <c r="E76" s="56"/>
    </row>
    <row r="77" spans="2:13" x14ac:dyDescent="0.25">
      <c r="B77" s="127"/>
      <c r="D77" s="188"/>
      <c r="E77" s="188"/>
    </row>
    <row r="78" spans="2:13" x14ac:dyDescent="0.25">
      <c r="B78" s="67" t="s">
        <v>1462</v>
      </c>
      <c r="D78" s="189" t="s">
        <v>1507</v>
      </c>
      <c r="E78" s="189"/>
    </row>
    <row r="79" spans="2:13" x14ac:dyDescent="0.25">
      <c r="B79" s="126" t="s">
        <v>1497</v>
      </c>
      <c r="D79" s="187" t="s">
        <v>1350</v>
      </c>
      <c r="E79" s="187"/>
    </row>
    <row r="80" spans="2:13" x14ac:dyDescent="0.25">
      <c r="B80" s="75"/>
      <c r="C80" s="126"/>
      <c r="E80" s="56"/>
    </row>
    <row r="81" spans="2:9" x14ac:dyDescent="0.25">
      <c r="B81" s="75"/>
      <c r="C81" s="126"/>
      <c r="E81" s="56"/>
    </row>
    <row r="82" spans="2:9" x14ac:dyDescent="0.25">
      <c r="B82" s="75"/>
      <c r="C82" s="126"/>
      <c r="E82" s="56"/>
    </row>
    <row r="83" spans="2:9" x14ac:dyDescent="0.25">
      <c r="B83" s="68"/>
      <c r="C83" s="126"/>
      <c r="E83" s="56"/>
      <c r="H83" s="126"/>
      <c r="I83" s="56"/>
    </row>
    <row r="84" spans="2:9" x14ac:dyDescent="0.25">
      <c r="C84" s="126"/>
      <c r="E84" s="56"/>
      <c r="H84" s="126"/>
      <c r="I84" s="56"/>
    </row>
    <row r="85" spans="2:9" x14ac:dyDescent="0.25">
      <c r="C85" s="126"/>
      <c r="E85" s="56"/>
      <c r="H85" s="126"/>
      <c r="I85" s="56"/>
    </row>
    <row r="86" spans="2:9" x14ac:dyDescent="0.25">
      <c r="C86" s="126"/>
      <c r="E86" s="56"/>
      <c r="H86" s="126"/>
      <c r="I86" s="56"/>
    </row>
    <row r="87" spans="2:9" x14ac:dyDescent="0.25">
      <c r="H87" s="126"/>
      <c r="I87" s="56"/>
    </row>
    <row r="88" spans="2:9" x14ac:dyDescent="0.25">
      <c r="H88" s="126"/>
      <c r="I88" s="56"/>
    </row>
    <row r="89" spans="2:9" x14ac:dyDescent="0.25">
      <c r="H89" s="126"/>
      <c r="I89" s="56"/>
    </row>
    <row r="90" spans="2:9" x14ac:dyDescent="0.25">
      <c r="H90" s="126"/>
      <c r="I90" s="56"/>
    </row>
    <row r="91" spans="2:9" x14ac:dyDescent="0.25">
      <c r="H91" s="126"/>
      <c r="I91" s="56"/>
    </row>
    <row r="92" spans="2:9" x14ac:dyDescent="0.25">
      <c r="H92" s="126"/>
      <c r="I92" s="56"/>
    </row>
    <row r="93" spans="2:9" x14ac:dyDescent="0.25">
      <c r="H93" s="126"/>
      <c r="I93" s="56"/>
    </row>
    <row r="94" spans="2:9" x14ac:dyDescent="0.25">
      <c r="H94" s="126"/>
      <c r="I94" s="56"/>
    </row>
    <row r="95" spans="2:9" x14ac:dyDescent="0.25">
      <c r="H95" s="126"/>
      <c r="I95" s="56"/>
    </row>
  </sheetData>
  <mergeCells count="7">
    <mergeCell ref="D79:E79"/>
    <mergeCell ref="C4:G4"/>
    <mergeCell ref="B48:F48"/>
    <mergeCell ref="C65:G65"/>
    <mergeCell ref="C66:G66"/>
    <mergeCell ref="D77:E77"/>
    <mergeCell ref="D78:E78"/>
  </mergeCells>
  <pageMargins left="0.7" right="0.7" top="0.75" bottom="0.75" header="0.3" footer="0.3"/>
  <pageSetup scale="47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22"/>
  <sheetViews>
    <sheetView topLeftCell="A83" workbookViewId="0">
      <selection activeCell="C106" sqref="C10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8" customWidth="1"/>
    <col min="5" max="5" width="23.85546875" style="128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8" customWidth="1"/>
    <col min="10" max="11" width="15.710937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85" t="s">
        <v>1345</v>
      </c>
      <c r="C48" s="185"/>
      <c r="D48" s="185"/>
      <c r="E48" s="185"/>
      <c r="F48" s="185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8"/>
    </row>
    <row r="52" spans="2:7" hidden="1" x14ac:dyDescent="0.25">
      <c r="B52" s="56" t="s">
        <v>138</v>
      </c>
      <c r="C52" s="68"/>
      <c r="D52" s="128" t="s">
        <v>139</v>
      </c>
      <c r="G52" s="128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8" t="s">
        <v>145</v>
      </c>
      <c r="G54" s="128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8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1508</v>
      </c>
      <c r="D66" s="186"/>
      <c r="E66" s="186"/>
      <c r="F66" s="186"/>
      <c r="G66" s="186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3" t="s">
        <v>1509</v>
      </c>
      <c r="C69" s="113" t="s">
        <v>1522</v>
      </c>
      <c r="D69" s="132">
        <v>45029</v>
      </c>
      <c r="E69" s="134" t="s">
        <v>1547</v>
      </c>
      <c r="F69" s="63" t="s">
        <v>1359</v>
      </c>
      <c r="G69" s="140">
        <v>1209547</v>
      </c>
      <c r="H69" s="132">
        <v>45029</v>
      </c>
      <c r="I69" s="77" t="s">
        <v>1576</v>
      </c>
      <c r="J69" s="138">
        <v>53082.5</v>
      </c>
      <c r="K69" s="131">
        <v>30297097611</v>
      </c>
      <c r="L69" s="136">
        <v>1156464.5</v>
      </c>
    </row>
    <row r="70" spans="2:13" ht="15.75" x14ac:dyDescent="0.25">
      <c r="B70" s="113" t="s">
        <v>1510</v>
      </c>
      <c r="C70" s="113" t="s">
        <v>1523</v>
      </c>
      <c r="D70" s="132">
        <v>45029</v>
      </c>
      <c r="E70" s="135" t="s">
        <v>1548</v>
      </c>
      <c r="F70" s="63" t="s">
        <v>1359</v>
      </c>
      <c r="G70" s="136">
        <v>538966.18000000005</v>
      </c>
      <c r="H70" s="132">
        <v>45029</v>
      </c>
      <c r="I70" s="77" t="s">
        <v>1576</v>
      </c>
      <c r="J70" s="139">
        <v>22837.55</v>
      </c>
      <c r="K70" s="130">
        <v>30297432555</v>
      </c>
      <c r="L70" s="136">
        <v>516128.63</v>
      </c>
    </row>
    <row r="71" spans="2:13" ht="15.75" x14ac:dyDescent="0.25">
      <c r="B71" s="113" t="s">
        <v>1511</v>
      </c>
      <c r="C71" s="113" t="s">
        <v>1524</v>
      </c>
      <c r="D71" s="132">
        <v>45029</v>
      </c>
      <c r="E71" s="135" t="s">
        <v>1549</v>
      </c>
      <c r="F71" s="63" t="s">
        <v>1359</v>
      </c>
      <c r="G71" s="136">
        <v>382300.33</v>
      </c>
      <c r="H71" s="132">
        <v>45029</v>
      </c>
      <c r="I71" s="77" t="s">
        <v>1576</v>
      </c>
      <c r="J71" s="139">
        <v>19115.02</v>
      </c>
      <c r="K71" s="130">
        <v>30297464799</v>
      </c>
      <c r="L71" s="136">
        <v>363185.31</v>
      </c>
    </row>
    <row r="72" spans="2:13" ht="15.75" x14ac:dyDescent="0.25">
      <c r="B72" s="113" t="s">
        <v>1495</v>
      </c>
      <c r="C72" s="113" t="s">
        <v>1525</v>
      </c>
      <c r="D72" s="132">
        <v>45029</v>
      </c>
      <c r="E72" s="134" t="s">
        <v>1550</v>
      </c>
      <c r="F72" s="63" t="s">
        <v>1359</v>
      </c>
      <c r="G72" s="140">
        <v>259591.67</v>
      </c>
      <c r="H72" s="132">
        <v>45029</v>
      </c>
      <c r="I72" s="77" t="s">
        <v>1576</v>
      </c>
      <c r="J72" s="138">
        <v>10999.65</v>
      </c>
      <c r="K72" s="131">
        <v>30297526273</v>
      </c>
      <c r="L72" s="136">
        <v>248592.02</v>
      </c>
    </row>
    <row r="73" spans="2:13" ht="15.75" x14ac:dyDescent="0.25">
      <c r="B73" s="113" t="s">
        <v>1509</v>
      </c>
      <c r="C73" s="113" t="s">
        <v>1526</v>
      </c>
      <c r="D73" s="132">
        <v>45029</v>
      </c>
      <c r="E73" s="135" t="s">
        <v>1551</v>
      </c>
      <c r="F73" s="63" t="s">
        <v>1359</v>
      </c>
      <c r="G73" s="136">
        <v>238025</v>
      </c>
      <c r="H73" s="132">
        <v>45029</v>
      </c>
      <c r="I73" s="77" t="s">
        <v>1576</v>
      </c>
      <c r="J73" s="139">
        <v>11901.25</v>
      </c>
      <c r="K73" s="130">
        <v>30297582821</v>
      </c>
      <c r="L73" s="136">
        <v>226123.75</v>
      </c>
    </row>
    <row r="74" spans="2:13" ht="15.6" customHeight="1" x14ac:dyDescent="0.25">
      <c r="B74" s="113" t="s">
        <v>1495</v>
      </c>
      <c r="C74" s="113" t="s">
        <v>1527</v>
      </c>
      <c r="D74" s="132">
        <v>45029</v>
      </c>
      <c r="E74" s="135" t="s">
        <v>1552</v>
      </c>
      <c r="F74" s="63" t="s">
        <v>1359</v>
      </c>
      <c r="G74" s="136">
        <v>221441.37</v>
      </c>
      <c r="H74" s="132">
        <v>45029</v>
      </c>
      <c r="I74" s="77" t="s">
        <v>1576</v>
      </c>
      <c r="J74" s="139">
        <v>11386.16</v>
      </c>
      <c r="K74" s="130">
        <v>30297639935</v>
      </c>
      <c r="L74" s="136">
        <v>212058.26</v>
      </c>
    </row>
    <row r="75" spans="2:13" ht="15.75" x14ac:dyDescent="0.25">
      <c r="B75" s="113" t="s">
        <v>1512</v>
      </c>
      <c r="C75" s="113" t="s">
        <v>1528</v>
      </c>
      <c r="D75" s="132">
        <v>45029</v>
      </c>
      <c r="E75" s="135" t="s">
        <v>1553</v>
      </c>
      <c r="F75" s="63" t="s">
        <v>1359</v>
      </c>
      <c r="G75" s="136">
        <v>216867.35</v>
      </c>
      <c r="H75" s="132">
        <v>45029</v>
      </c>
      <c r="I75" s="77" t="s">
        <v>1576</v>
      </c>
      <c r="J75" s="139">
        <v>10843.37</v>
      </c>
      <c r="K75" s="130">
        <v>30297673835</v>
      </c>
      <c r="L75" s="136">
        <v>206023.98</v>
      </c>
    </row>
    <row r="76" spans="2:13" ht="15.75" x14ac:dyDescent="0.25">
      <c r="B76" s="113" t="s">
        <v>1513</v>
      </c>
      <c r="C76" s="113" t="s">
        <v>1529</v>
      </c>
      <c r="D76" s="132">
        <v>45029</v>
      </c>
      <c r="E76" s="135" t="s">
        <v>1554</v>
      </c>
      <c r="F76" s="63" t="s">
        <v>1359</v>
      </c>
      <c r="G76" s="136">
        <v>140024.4</v>
      </c>
      <c r="H76" s="132">
        <v>45029</v>
      </c>
      <c r="I76" s="77" t="s">
        <v>1576</v>
      </c>
      <c r="J76" s="139">
        <v>6515.4</v>
      </c>
      <c r="K76" s="130">
        <v>30297701205</v>
      </c>
      <c r="L76" s="136">
        <v>133508</v>
      </c>
    </row>
    <row r="77" spans="2:13" ht="15.75" x14ac:dyDescent="0.25">
      <c r="B77" s="113" t="s">
        <v>1514</v>
      </c>
      <c r="C77" s="113" t="s">
        <v>1529</v>
      </c>
      <c r="D77" s="132">
        <v>45029</v>
      </c>
      <c r="E77" s="135" t="s">
        <v>1555</v>
      </c>
      <c r="F77" s="63" t="s">
        <v>1359</v>
      </c>
      <c r="G77" s="136">
        <v>57796</v>
      </c>
      <c r="H77" s="132">
        <v>45029</v>
      </c>
      <c r="I77" s="77" t="s">
        <v>1576</v>
      </c>
      <c r="J77" s="139">
        <v>2889.8</v>
      </c>
      <c r="K77" s="130">
        <v>30297728659</v>
      </c>
      <c r="L77" s="136">
        <v>54906.2</v>
      </c>
    </row>
    <row r="78" spans="2:13" ht="15.75" x14ac:dyDescent="0.25">
      <c r="B78" s="113" t="s">
        <v>1432</v>
      </c>
      <c r="C78" s="113" t="s">
        <v>1530</v>
      </c>
      <c r="D78" s="132">
        <v>45029</v>
      </c>
      <c r="E78" s="135" t="s">
        <v>1556</v>
      </c>
      <c r="F78" s="63" t="s">
        <v>1359</v>
      </c>
      <c r="G78" s="136">
        <v>53790.67</v>
      </c>
      <c r="H78" s="132">
        <v>45029</v>
      </c>
      <c r="I78" s="77" t="s">
        <v>1576</v>
      </c>
      <c r="J78" s="139">
        <v>2068.7600000000002</v>
      </c>
      <c r="K78" s="130">
        <v>30297771416</v>
      </c>
      <c r="L78" s="136">
        <v>51721.91</v>
      </c>
    </row>
    <row r="79" spans="2:13" ht="15.75" x14ac:dyDescent="0.25">
      <c r="B79" s="113" t="s">
        <v>1432</v>
      </c>
      <c r="C79" s="113" t="s">
        <v>1531</v>
      </c>
      <c r="D79" s="132">
        <v>45029</v>
      </c>
      <c r="E79" s="135" t="s">
        <v>1557</v>
      </c>
      <c r="F79" s="63" t="s">
        <v>1359</v>
      </c>
      <c r="G79" s="136">
        <v>35731.35</v>
      </c>
      <c r="H79" s="132">
        <v>45029</v>
      </c>
      <c r="I79" s="77" t="s">
        <v>1576</v>
      </c>
      <c r="J79" s="139">
        <v>1374.68</v>
      </c>
      <c r="K79" s="130">
        <v>30297791398</v>
      </c>
      <c r="L79" s="136">
        <v>34356.67</v>
      </c>
    </row>
    <row r="80" spans="2:13" ht="15.75" x14ac:dyDescent="0.25">
      <c r="B80" s="113" t="s">
        <v>21</v>
      </c>
      <c r="C80" s="113" t="s">
        <v>1532</v>
      </c>
      <c r="D80" s="132">
        <v>45029</v>
      </c>
      <c r="E80" s="135" t="s">
        <v>1558</v>
      </c>
      <c r="F80" s="63" t="s">
        <v>1359</v>
      </c>
      <c r="G80" s="136">
        <v>19070</v>
      </c>
      <c r="H80" s="132">
        <v>45029</v>
      </c>
      <c r="I80" s="77" t="s">
        <v>1576</v>
      </c>
      <c r="J80" s="139"/>
      <c r="K80" s="130">
        <v>30297815562</v>
      </c>
      <c r="L80" s="136">
        <v>19070</v>
      </c>
    </row>
    <row r="81" spans="2:12" ht="15.75" x14ac:dyDescent="0.25">
      <c r="B81" s="113" t="s">
        <v>1515</v>
      </c>
      <c r="C81" s="113" t="s">
        <v>1526</v>
      </c>
      <c r="D81" s="132">
        <v>45029</v>
      </c>
      <c r="E81" s="135" t="s">
        <v>1559</v>
      </c>
      <c r="F81" s="63" t="s">
        <v>1359</v>
      </c>
      <c r="G81" s="136">
        <v>21772.68</v>
      </c>
      <c r="H81" s="132">
        <v>45029</v>
      </c>
      <c r="I81" s="77" t="s">
        <v>1576</v>
      </c>
      <c r="J81" s="139">
        <v>1078.05</v>
      </c>
      <c r="K81" s="130">
        <v>30297857222</v>
      </c>
      <c r="L81" s="136">
        <v>20694.63</v>
      </c>
    </row>
    <row r="82" spans="2:12" ht="31.5" x14ac:dyDescent="0.25">
      <c r="B82" s="112" t="s">
        <v>1431</v>
      </c>
      <c r="C82" s="133" t="s">
        <v>1533</v>
      </c>
      <c r="D82" s="132">
        <v>45029</v>
      </c>
      <c r="E82" s="134" t="s">
        <v>1560</v>
      </c>
      <c r="F82" s="63" t="s">
        <v>1359</v>
      </c>
      <c r="G82" s="140">
        <v>4293</v>
      </c>
      <c r="H82" s="132">
        <v>45029</v>
      </c>
      <c r="I82" s="77" t="s">
        <v>1576</v>
      </c>
      <c r="J82" s="138"/>
      <c r="K82" s="131">
        <v>30297896592</v>
      </c>
      <c r="L82" s="136">
        <v>4293</v>
      </c>
    </row>
    <row r="83" spans="2:12" ht="15.75" x14ac:dyDescent="0.25">
      <c r="B83" s="112" t="s">
        <v>1082</v>
      </c>
      <c r="C83" s="112" t="s">
        <v>1534</v>
      </c>
      <c r="D83" s="132">
        <v>45029</v>
      </c>
      <c r="E83" s="134" t="s">
        <v>1561</v>
      </c>
      <c r="F83" s="63" t="s">
        <v>1359</v>
      </c>
      <c r="G83" s="140">
        <v>3919.84</v>
      </c>
      <c r="H83" s="132">
        <v>45029</v>
      </c>
      <c r="I83" s="77" t="s">
        <v>1576</v>
      </c>
      <c r="J83" s="138">
        <v>166.1</v>
      </c>
      <c r="K83" s="131">
        <v>30297925168</v>
      </c>
      <c r="L83" s="136">
        <v>3753.74</v>
      </c>
    </row>
    <row r="84" spans="2:12" ht="15.75" x14ac:dyDescent="0.25">
      <c r="B84" s="113" t="s">
        <v>1432</v>
      </c>
      <c r="C84" s="112" t="s">
        <v>1535</v>
      </c>
      <c r="D84" s="132">
        <v>45029</v>
      </c>
      <c r="E84" s="134" t="s">
        <v>1562</v>
      </c>
      <c r="F84" s="63" t="s">
        <v>1359</v>
      </c>
      <c r="G84" s="140">
        <v>3870.3</v>
      </c>
      <c r="H84" s="132">
        <v>45029</v>
      </c>
      <c r="I84" s="77" t="s">
        <v>1576</v>
      </c>
      <c r="J84" s="138">
        <v>149.25</v>
      </c>
      <c r="K84" s="131">
        <v>30297958402</v>
      </c>
      <c r="L84" s="136">
        <v>3721.05</v>
      </c>
    </row>
    <row r="85" spans="2:12" ht="15.75" x14ac:dyDescent="0.25">
      <c r="B85" s="113" t="s">
        <v>1432</v>
      </c>
      <c r="C85" s="112" t="s">
        <v>1536</v>
      </c>
      <c r="D85" s="132">
        <v>45029</v>
      </c>
      <c r="E85" s="134" t="s">
        <v>1563</v>
      </c>
      <c r="F85" s="63" t="s">
        <v>1359</v>
      </c>
      <c r="G85" s="140">
        <v>3090.3</v>
      </c>
      <c r="H85" s="132">
        <v>45029</v>
      </c>
      <c r="I85" s="77" t="s">
        <v>1576</v>
      </c>
      <c r="J85" s="138">
        <v>119.25</v>
      </c>
      <c r="K85" s="131">
        <v>30298000983</v>
      </c>
      <c r="L85" s="136">
        <v>2971.05</v>
      </c>
    </row>
    <row r="86" spans="2:12" ht="15.75" x14ac:dyDescent="0.25">
      <c r="B86" s="113" t="s">
        <v>21</v>
      </c>
      <c r="C86" s="112" t="s">
        <v>1537</v>
      </c>
      <c r="D86" s="132">
        <v>45029</v>
      </c>
      <c r="E86" s="134" t="s">
        <v>1564</v>
      </c>
      <c r="F86" s="63" t="s">
        <v>1359</v>
      </c>
      <c r="G86" s="140">
        <v>2808</v>
      </c>
      <c r="H86" s="132">
        <v>45029</v>
      </c>
      <c r="I86" s="77" t="s">
        <v>1576</v>
      </c>
      <c r="J86" s="138"/>
      <c r="K86" s="131">
        <v>30298033924</v>
      </c>
      <c r="L86" s="136">
        <v>2808</v>
      </c>
    </row>
    <row r="87" spans="2:12" ht="15.75" x14ac:dyDescent="0.25">
      <c r="B87" s="113" t="s">
        <v>21</v>
      </c>
      <c r="C87" s="112" t="s">
        <v>1538</v>
      </c>
      <c r="D87" s="132">
        <v>45029</v>
      </c>
      <c r="E87" s="134" t="s">
        <v>1565</v>
      </c>
      <c r="F87" s="63" t="s">
        <v>1359</v>
      </c>
      <c r="G87" s="140">
        <v>2808</v>
      </c>
      <c r="H87" s="132">
        <v>45029</v>
      </c>
      <c r="I87" s="77" t="s">
        <v>1576</v>
      </c>
      <c r="J87" s="138"/>
      <c r="K87" s="131">
        <v>30298062161</v>
      </c>
      <c r="L87" s="136">
        <v>2808</v>
      </c>
    </row>
    <row r="88" spans="2:12" ht="15.75" x14ac:dyDescent="0.25">
      <c r="B88" s="113" t="s">
        <v>21</v>
      </c>
      <c r="C88" s="113" t="s">
        <v>1539</v>
      </c>
      <c r="D88" s="132">
        <v>45029</v>
      </c>
      <c r="E88" s="134" t="s">
        <v>1566</v>
      </c>
      <c r="F88" s="63" t="s">
        <v>1359</v>
      </c>
      <c r="G88" s="140">
        <v>19070</v>
      </c>
      <c r="H88" s="132">
        <v>45029</v>
      </c>
      <c r="I88" s="77" t="s">
        <v>1576</v>
      </c>
      <c r="J88" s="138"/>
      <c r="K88" s="131">
        <v>30298084429</v>
      </c>
      <c r="L88" s="136">
        <v>19070</v>
      </c>
    </row>
    <row r="89" spans="2:12" ht="15.75" x14ac:dyDescent="0.25">
      <c r="B89" s="113" t="s">
        <v>1516</v>
      </c>
      <c r="C89" s="113" t="s">
        <v>1540</v>
      </c>
      <c r="D89" s="132">
        <v>45029</v>
      </c>
      <c r="E89" s="135" t="s">
        <v>1567</v>
      </c>
      <c r="F89" s="63" t="s">
        <v>1359</v>
      </c>
      <c r="G89" s="136">
        <v>11000</v>
      </c>
      <c r="H89" s="132">
        <v>45029</v>
      </c>
      <c r="I89" s="77" t="s">
        <v>1576</v>
      </c>
      <c r="J89" s="139">
        <v>550</v>
      </c>
      <c r="K89" s="130">
        <v>30298123250</v>
      </c>
      <c r="L89" s="136">
        <v>10450</v>
      </c>
    </row>
    <row r="90" spans="2:12" ht="15.75" x14ac:dyDescent="0.25">
      <c r="B90" s="113" t="s">
        <v>1512</v>
      </c>
      <c r="C90" s="113" t="s">
        <v>1541</v>
      </c>
      <c r="D90" s="132">
        <v>45029</v>
      </c>
      <c r="E90" s="135" t="s">
        <v>1568</v>
      </c>
      <c r="F90" s="63" t="s">
        <v>1359</v>
      </c>
      <c r="G90" s="136">
        <v>870</v>
      </c>
      <c r="H90" s="132">
        <v>45029</v>
      </c>
      <c r="I90" s="77" t="s">
        <v>1576</v>
      </c>
      <c r="J90" s="139">
        <v>43.5</v>
      </c>
      <c r="K90" s="130">
        <v>30298176101</v>
      </c>
      <c r="L90" s="136">
        <v>826.5</v>
      </c>
    </row>
    <row r="91" spans="2:12" ht="15.75" x14ac:dyDescent="0.25">
      <c r="B91" s="113" t="s">
        <v>1517</v>
      </c>
      <c r="C91" s="113" t="s">
        <v>1542</v>
      </c>
      <c r="D91" s="132">
        <v>45030</v>
      </c>
      <c r="E91" s="134" t="s">
        <v>1569</v>
      </c>
      <c r="F91" s="63" t="s">
        <v>1359</v>
      </c>
      <c r="G91" s="140">
        <v>435400</v>
      </c>
      <c r="H91" s="132">
        <v>45030</v>
      </c>
      <c r="I91" s="77" t="s">
        <v>1576</v>
      </c>
      <c r="J91" s="138">
        <v>18450</v>
      </c>
      <c r="K91" s="131">
        <v>30313063078</v>
      </c>
      <c r="L91" s="136">
        <v>416950</v>
      </c>
    </row>
    <row r="92" spans="2:12" ht="15.75" x14ac:dyDescent="0.25">
      <c r="B92" s="113" t="s">
        <v>1518</v>
      </c>
      <c r="C92" s="113" t="s">
        <v>1541</v>
      </c>
      <c r="D92" s="132">
        <v>45030</v>
      </c>
      <c r="E92" s="134" t="s">
        <v>1570</v>
      </c>
      <c r="F92" s="63" t="s">
        <v>1359</v>
      </c>
      <c r="G92" s="140">
        <v>108000</v>
      </c>
      <c r="H92" s="132">
        <v>45030</v>
      </c>
      <c r="I92" s="77" t="s">
        <v>1576</v>
      </c>
      <c r="J92" s="138">
        <v>5400</v>
      </c>
      <c r="K92" s="131">
        <v>30313104844</v>
      </c>
      <c r="L92" s="136">
        <v>102600</v>
      </c>
    </row>
    <row r="93" spans="2:12" ht="15.75" x14ac:dyDescent="0.25">
      <c r="B93" s="112" t="s">
        <v>1519</v>
      </c>
      <c r="C93" s="112" t="s">
        <v>1543</v>
      </c>
      <c r="D93" s="132">
        <v>45030</v>
      </c>
      <c r="E93" s="134" t="s">
        <v>1571</v>
      </c>
      <c r="F93" s="63" t="s">
        <v>1359</v>
      </c>
      <c r="G93" s="140">
        <v>35329.199999999997</v>
      </c>
      <c r="H93" s="132">
        <v>45030</v>
      </c>
      <c r="I93" s="77" t="s">
        <v>1576</v>
      </c>
      <c r="J93" s="138">
        <v>1497</v>
      </c>
      <c r="K93" s="131">
        <v>30313136348</v>
      </c>
      <c r="L93" s="136">
        <v>33832.199999999997</v>
      </c>
    </row>
    <row r="94" spans="2:12" ht="15.75" x14ac:dyDescent="0.25">
      <c r="B94" s="112" t="s">
        <v>1082</v>
      </c>
      <c r="C94" s="112" t="s">
        <v>1544</v>
      </c>
      <c r="D94" s="132">
        <v>45030</v>
      </c>
      <c r="E94" s="134" t="s">
        <v>1572</v>
      </c>
      <c r="F94" s="63" t="s">
        <v>1359</v>
      </c>
      <c r="G94" s="140">
        <v>5132.54</v>
      </c>
      <c r="H94" s="132">
        <v>45030</v>
      </c>
      <c r="I94" s="77" t="s">
        <v>1576</v>
      </c>
      <c r="J94" s="138">
        <v>217.48</v>
      </c>
      <c r="K94" s="131">
        <v>30313189282</v>
      </c>
      <c r="L94" s="136">
        <v>4915.0600000000004</v>
      </c>
    </row>
    <row r="95" spans="2:12" ht="15.75" x14ac:dyDescent="0.25">
      <c r="B95" s="113" t="s">
        <v>1520</v>
      </c>
      <c r="C95" s="113" t="s">
        <v>1545</v>
      </c>
      <c r="D95" s="132">
        <v>45030</v>
      </c>
      <c r="E95" s="134" t="s">
        <v>1573</v>
      </c>
      <c r="F95" s="63" t="s">
        <v>1359</v>
      </c>
      <c r="G95" s="140">
        <v>523612.4</v>
      </c>
      <c r="H95" s="132">
        <v>45030</v>
      </c>
      <c r="I95" s="77" t="s">
        <v>1576</v>
      </c>
      <c r="J95" s="138">
        <v>22489</v>
      </c>
      <c r="K95" s="131">
        <v>30360569944</v>
      </c>
      <c r="L95" s="136">
        <v>501123.4</v>
      </c>
    </row>
    <row r="96" spans="2:12" ht="15.75" x14ac:dyDescent="0.25">
      <c r="B96" s="113" t="s">
        <v>1432</v>
      </c>
      <c r="C96" s="113" t="s">
        <v>1531</v>
      </c>
      <c r="D96" s="132">
        <v>45034</v>
      </c>
      <c r="E96" s="134" t="s">
        <v>1574</v>
      </c>
      <c r="F96" s="63" t="s">
        <v>1359</v>
      </c>
      <c r="G96" s="140">
        <v>37707.800000000003</v>
      </c>
      <c r="H96" s="132">
        <v>45034</v>
      </c>
      <c r="I96" s="77" t="s">
        <v>1576</v>
      </c>
      <c r="J96" s="138">
        <v>1458.11</v>
      </c>
      <c r="K96" s="131">
        <v>30360606535</v>
      </c>
      <c r="L96" s="136">
        <v>36249.69</v>
      </c>
    </row>
    <row r="97" spans="2:12" ht="15.75" x14ac:dyDescent="0.25">
      <c r="B97" s="113" t="s">
        <v>1432</v>
      </c>
      <c r="C97" s="112" t="s">
        <v>1535</v>
      </c>
      <c r="D97" s="132">
        <v>45034</v>
      </c>
      <c r="E97" s="134" t="s">
        <v>1574</v>
      </c>
      <c r="F97" s="63" t="s">
        <v>1359</v>
      </c>
      <c r="G97" s="140">
        <v>4075.51</v>
      </c>
      <c r="H97" s="132">
        <v>45034</v>
      </c>
      <c r="I97" s="77" t="s">
        <v>1576</v>
      </c>
      <c r="J97" s="138">
        <v>157.96</v>
      </c>
      <c r="K97" s="131">
        <v>30360629152</v>
      </c>
      <c r="L97" s="136">
        <v>3917.85</v>
      </c>
    </row>
    <row r="98" spans="2:12" ht="15.75" x14ac:dyDescent="0.25">
      <c r="B98" s="113" t="s">
        <v>1432</v>
      </c>
      <c r="C98" s="112" t="s">
        <v>1536</v>
      </c>
      <c r="D98" s="132">
        <v>45034</v>
      </c>
      <c r="E98" s="117" t="s">
        <v>1502</v>
      </c>
      <c r="F98" s="63" t="s">
        <v>1359</v>
      </c>
      <c r="G98" s="140">
        <v>3254.39</v>
      </c>
      <c r="H98" s="132">
        <v>45034</v>
      </c>
      <c r="I98" s="77" t="s">
        <v>1576</v>
      </c>
      <c r="J98" s="138">
        <v>123.2</v>
      </c>
      <c r="K98" s="131">
        <v>30360650668</v>
      </c>
      <c r="L98" s="136">
        <v>3128.19</v>
      </c>
    </row>
    <row r="99" spans="2:12" s="65" customFormat="1" ht="15.75" x14ac:dyDescent="0.25">
      <c r="B99" s="112" t="s">
        <v>1521</v>
      </c>
      <c r="C99" s="141" t="s">
        <v>1546</v>
      </c>
      <c r="D99" s="142">
        <v>45044</v>
      </c>
      <c r="E99" s="133" t="s">
        <v>1575</v>
      </c>
      <c r="F99" s="143" t="s">
        <v>1359</v>
      </c>
      <c r="G99" s="144">
        <v>700724.93</v>
      </c>
      <c r="H99" s="142">
        <v>45044</v>
      </c>
      <c r="I99" s="77" t="s">
        <v>1425</v>
      </c>
      <c r="J99" s="139">
        <v>29697.55</v>
      </c>
      <c r="K99" s="145">
        <v>30488994231</v>
      </c>
      <c r="L99" s="144">
        <f>+G99-J99</f>
        <v>671027.38</v>
      </c>
    </row>
    <row r="100" spans="2:12" ht="15.75" x14ac:dyDescent="0.25">
      <c r="D100" s="56"/>
      <c r="E100" s="56"/>
      <c r="F100" s="110" t="s">
        <v>1345</v>
      </c>
      <c r="G100" s="109">
        <f>SUM(G69:G99)</f>
        <v>5299890.209999999</v>
      </c>
      <c r="H100" s="137"/>
      <c r="J100" s="109">
        <f>SUM(J69:J99)</f>
        <v>234610.58999999997</v>
      </c>
      <c r="K100" s="109"/>
      <c r="L100" s="109">
        <f>SUM(L69:L99)</f>
        <v>5067278.9700000007</v>
      </c>
    </row>
    <row r="101" spans="2:12" x14ac:dyDescent="0.25">
      <c r="D101" s="56"/>
      <c r="E101" s="56"/>
      <c r="H101" s="65"/>
    </row>
    <row r="102" spans="2:12" x14ac:dyDescent="0.25">
      <c r="B102" s="75"/>
      <c r="E102" s="56"/>
    </row>
    <row r="103" spans="2:12" x14ac:dyDescent="0.25">
      <c r="B103" s="127"/>
      <c r="D103" s="188"/>
      <c r="E103" s="188"/>
    </row>
    <row r="104" spans="2:12" ht="27.6" customHeight="1" x14ac:dyDescent="0.25">
      <c r="B104" s="67" t="s">
        <v>1462</v>
      </c>
      <c r="D104" s="189" t="s">
        <v>1507</v>
      </c>
      <c r="E104" s="189"/>
    </row>
    <row r="105" spans="2:12" x14ac:dyDescent="0.25">
      <c r="B105" s="128" t="s">
        <v>1497</v>
      </c>
      <c r="D105" s="187" t="s">
        <v>1350</v>
      </c>
      <c r="E105" s="187"/>
    </row>
    <row r="106" spans="2:12" x14ac:dyDescent="0.25">
      <c r="B106" s="75"/>
      <c r="E106" s="56"/>
    </row>
    <row r="107" spans="2:12" x14ac:dyDescent="0.25">
      <c r="B107" s="75"/>
      <c r="E107" s="56"/>
    </row>
    <row r="108" spans="2:12" x14ac:dyDescent="0.25">
      <c r="B108" s="75"/>
      <c r="E108" s="56"/>
    </row>
    <row r="109" spans="2:12" x14ac:dyDescent="0.25">
      <c r="B109" s="68"/>
      <c r="E109" s="56"/>
    </row>
    <row r="110" spans="2:12" x14ac:dyDescent="0.25">
      <c r="C110" s="128"/>
      <c r="E110" s="56"/>
      <c r="H110" s="128"/>
    </row>
    <row r="111" spans="2:12" x14ac:dyDescent="0.25">
      <c r="C111" s="128"/>
      <c r="E111" s="56"/>
      <c r="H111" s="128"/>
    </row>
    <row r="112" spans="2:12" x14ac:dyDescent="0.25">
      <c r="C112" s="128"/>
      <c r="E112" s="56"/>
      <c r="H112" s="128"/>
    </row>
    <row r="113" spans="8:8" x14ac:dyDescent="0.25">
      <c r="H113" s="128"/>
    </row>
    <row r="114" spans="8:8" x14ac:dyDescent="0.25">
      <c r="H114" s="128"/>
    </row>
    <row r="115" spans="8:8" x14ac:dyDescent="0.25">
      <c r="H115" s="128"/>
    </row>
    <row r="116" spans="8:8" x14ac:dyDescent="0.25">
      <c r="H116" s="128"/>
    </row>
    <row r="117" spans="8:8" x14ac:dyDescent="0.25">
      <c r="H117" s="128"/>
    </row>
    <row r="118" spans="8:8" x14ac:dyDescent="0.25">
      <c r="H118" s="128"/>
    </row>
    <row r="119" spans="8:8" x14ac:dyDescent="0.25">
      <c r="H119" s="128"/>
    </row>
    <row r="120" spans="8:8" x14ac:dyDescent="0.25">
      <c r="H120" s="128"/>
    </row>
    <row r="121" spans="8:8" x14ac:dyDescent="0.25">
      <c r="H121" s="128"/>
    </row>
    <row r="122" spans="8:8" x14ac:dyDescent="0.25">
      <c r="H122" s="128"/>
    </row>
  </sheetData>
  <mergeCells count="7">
    <mergeCell ref="D103:E103"/>
    <mergeCell ref="D104:E104"/>
    <mergeCell ref="D105:E105"/>
    <mergeCell ref="C4:G4"/>
    <mergeCell ref="B48:F48"/>
    <mergeCell ref="C65:G65"/>
    <mergeCell ref="C66:G66"/>
  </mergeCells>
  <pageMargins left="0.7" right="0.7" top="0.75" bottom="0.75" header="0.3" footer="0.3"/>
  <pageSetup scale="46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9"/>
  <sheetViews>
    <sheetView topLeftCell="B69" zoomScaleNormal="100" workbookViewId="0">
      <selection activeCell="C74" sqref="C7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9" customWidth="1"/>
    <col min="5" max="5" width="23.85546875" style="129" customWidth="1"/>
    <col min="6" max="6" width="12" style="56" customWidth="1"/>
    <col min="7" max="7" width="18.42578125" style="129" customWidth="1"/>
    <col min="8" max="8" width="13.28515625" style="129" customWidth="1"/>
    <col min="9" max="9" width="11.42578125" style="129" customWidth="1"/>
    <col min="10" max="11" width="15.7109375" style="129" customWidth="1"/>
    <col min="12" max="12" width="16.28515625" style="129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185" t="s">
        <v>1345</v>
      </c>
      <c r="C48" s="185"/>
      <c r="D48" s="185"/>
      <c r="E48" s="185"/>
      <c r="F48" s="185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29" t="s">
        <v>139</v>
      </c>
      <c r="G52" s="129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9" t="s">
        <v>145</v>
      </c>
      <c r="G54" s="129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9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1577</v>
      </c>
      <c r="D66" s="186"/>
      <c r="E66" s="186"/>
      <c r="F66" s="186"/>
      <c r="G66" s="186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48" t="s">
        <v>1578</v>
      </c>
      <c r="C69" s="115" t="s">
        <v>1581</v>
      </c>
      <c r="D69" s="120">
        <v>45062</v>
      </c>
      <c r="E69" s="117" t="s">
        <v>1595</v>
      </c>
      <c r="F69" s="63" t="s">
        <v>1359</v>
      </c>
      <c r="G69" s="164">
        <v>102660</v>
      </c>
      <c r="H69" s="120">
        <v>45062</v>
      </c>
      <c r="I69" s="151" t="s">
        <v>1425</v>
      </c>
      <c r="J69" s="156">
        <v>4350</v>
      </c>
      <c r="K69" s="124">
        <v>30687815392</v>
      </c>
      <c r="L69" s="165">
        <f t="shared" ref="L69:L86" si="0">+G69-J69</f>
        <v>98310</v>
      </c>
    </row>
    <row r="70" spans="2:13" ht="15.75" x14ac:dyDescent="0.25">
      <c r="B70" s="148" t="s">
        <v>1434</v>
      </c>
      <c r="C70" s="117" t="s">
        <v>1582</v>
      </c>
      <c r="D70" s="120">
        <v>45071</v>
      </c>
      <c r="E70" s="117" t="s">
        <v>1596</v>
      </c>
      <c r="F70" s="63" t="s">
        <v>1359</v>
      </c>
      <c r="G70" s="164">
        <v>41618.6</v>
      </c>
      <c r="H70" s="120">
        <v>45071</v>
      </c>
      <c r="I70" s="151" t="s">
        <v>1425</v>
      </c>
      <c r="J70" s="156">
        <v>3053.55</v>
      </c>
      <c r="K70" s="124">
        <v>30800307479</v>
      </c>
      <c r="L70" s="165">
        <f t="shared" si="0"/>
        <v>38565.049999999996</v>
      </c>
    </row>
    <row r="71" spans="2:13" ht="15.75" x14ac:dyDescent="0.25">
      <c r="B71" s="147" t="s">
        <v>1434</v>
      </c>
      <c r="C71" s="147" t="s">
        <v>1582</v>
      </c>
      <c r="D71" s="158">
        <v>45071</v>
      </c>
      <c r="E71" s="147" t="s">
        <v>1276</v>
      </c>
      <c r="F71" s="63" t="s">
        <v>1359</v>
      </c>
      <c r="G71" s="166">
        <v>78261.14</v>
      </c>
      <c r="H71" s="158">
        <v>45071</v>
      </c>
      <c r="I71" s="151" t="s">
        <v>1425</v>
      </c>
      <c r="J71" s="166">
        <v>3316.15</v>
      </c>
      <c r="K71" s="150">
        <v>30800366772</v>
      </c>
      <c r="L71" s="165">
        <f t="shared" si="0"/>
        <v>74944.990000000005</v>
      </c>
    </row>
    <row r="72" spans="2:13" ht="15.75" x14ac:dyDescent="0.25">
      <c r="B72" s="148" t="s">
        <v>1579</v>
      </c>
      <c r="C72" s="117" t="s">
        <v>1583</v>
      </c>
      <c r="D72" s="120">
        <v>45076</v>
      </c>
      <c r="E72" s="117" t="s">
        <v>59</v>
      </c>
      <c r="F72" s="63" t="s">
        <v>1359</v>
      </c>
      <c r="G72" s="164">
        <v>111800</v>
      </c>
      <c r="H72" s="120">
        <v>45076</v>
      </c>
      <c r="I72" s="151" t="s">
        <v>1425</v>
      </c>
      <c r="J72" s="156">
        <v>5590</v>
      </c>
      <c r="K72" s="124">
        <v>7968710022</v>
      </c>
      <c r="L72" s="165">
        <f t="shared" si="0"/>
        <v>106210</v>
      </c>
    </row>
    <row r="73" spans="2:13" ht="15.75" x14ac:dyDescent="0.25">
      <c r="B73" s="147" t="s">
        <v>1579</v>
      </c>
      <c r="C73" s="147" t="s">
        <v>1583</v>
      </c>
      <c r="D73" s="158">
        <v>45076</v>
      </c>
      <c r="E73" s="147" t="s">
        <v>1597</v>
      </c>
      <c r="F73" s="63" t="s">
        <v>1359</v>
      </c>
      <c r="G73" s="166">
        <v>55900</v>
      </c>
      <c r="H73" s="158">
        <v>45076</v>
      </c>
      <c r="I73" s="151" t="s">
        <v>1425</v>
      </c>
      <c r="J73" s="166">
        <v>2795</v>
      </c>
      <c r="K73" s="150">
        <v>7968710022</v>
      </c>
      <c r="L73" s="165">
        <f t="shared" si="0"/>
        <v>53105</v>
      </c>
    </row>
    <row r="74" spans="2:13" ht="30.75" x14ac:dyDescent="0.25">
      <c r="B74" s="149" t="s">
        <v>1431</v>
      </c>
      <c r="C74" s="117" t="s">
        <v>1584</v>
      </c>
      <c r="D74" s="152">
        <v>45061</v>
      </c>
      <c r="E74" s="153" t="s">
        <v>1598</v>
      </c>
      <c r="F74" s="63" t="s">
        <v>1359</v>
      </c>
      <c r="G74" s="167">
        <v>8356</v>
      </c>
      <c r="H74" s="152">
        <v>45061</v>
      </c>
      <c r="I74" s="151" t="s">
        <v>1576</v>
      </c>
      <c r="J74" s="154"/>
      <c r="K74" s="150">
        <v>30673990239</v>
      </c>
      <c r="L74" s="165">
        <f t="shared" si="0"/>
        <v>8356</v>
      </c>
    </row>
    <row r="75" spans="2:13" ht="15.75" x14ac:dyDescent="0.25">
      <c r="B75" s="148" t="s">
        <v>21</v>
      </c>
      <c r="C75" s="148" t="s">
        <v>1585</v>
      </c>
      <c r="D75" s="152">
        <v>45061</v>
      </c>
      <c r="E75" s="153" t="s">
        <v>1599</v>
      </c>
      <c r="F75" s="63" t="s">
        <v>1359</v>
      </c>
      <c r="G75" s="167">
        <v>19070</v>
      </c>
      <c r="H75" s="152">
        <v>45061</v>
      </c>
      <c r="I75" s="151" t="s">
        <v>1576</v>
      </c>
      <c r="J75" s="154"/>
      <c r="K75" s="150">
        <v>30674026971</v>
      </c>
      <c r="L75" s="165">
        <f t="shared" si="0"/>
        <v>19070</v>
      </c>
    </row>
    <row r="76" spans="2:13" ht="15.75" x14ac:dyDescent="0.25">
      <c r="B76" s="148" t="s">
        <v>21</v>
      </c>
      <c r="C76" s="149" t="s">
        <v>1586</v>
      </c>
      <c r="D76" s="152">
        <v>45061</v>
      </c>
      <c r="E76" s="153" t="s">
        <v>1600</v>
      </c>
      <c r="F76" s="63" t="s">
        <v>1359</v>
      </c>
      <c r="G76" s="167">
        <v>2808</v>
      </c>
      <c r="H76" s="152">
        <v>45061</v>
      </c>
      <c r="I76" s="151" t="s">
        <v>1576</v>
      </c>
      <c r="J76" s="154"/>
      <c r="K76" s="150">
        <v>30674056573</v>
      </c>
      <c r="L76" s="165">
        <f t="shared" si="0"/>
        <v>2808</v>
      </c>
    </row>
    <row r="77" spans="2:13" ht="15.75" x14ac:dyDescent="0.25">
      <c r="B77" s="148" t="s">
        <v>1432</v>
      </c>
      <c r="C77" s="148" t="s">
        <v>1530</v>
      </c>
      <c r="D77" s="152">
        <v>45061</v>
      </c>
      <c r="E77" s="155" t="s">
        <v>1601</v>
      </c>
      <c r="F77" s="63" t="s">
        <v>1359</v>
      </c>
      <c r="G77" s="165">
        <v>53900.51</v>
      </c>
      <c r="H77" s="152">
        <v>45061</v>
      </c>
      <c r="I77" s="151" t="s">
        <v>1576</v>
      </c>
      <c r="J77" s="156">
        <v>2073.41</v>
      </c>
      <c r="K77" s="157">
        <v>30674091094</v>
      </c>
      <c r="L77" s="165">
        <f t="shared" si="0"/>
        <v>51827.100000000006</v>
      </c>
    </row>
    <row r="78" spans="2:13" ht="15.75" x14ac:dyDescent="0.25">
      <c r="B78" s="148" t="s">
        <v>1432</v>
      </c>
      <c r="C78" s="148" t="s">
        <v>1531</v>
      </c>
      <c r="D78" s="152">
        <v>45061</v>
      </c>
      <c r="E78" s="155" t="s">
        <v>1602</v>
      </c>
      <c r="F78" s="63" t="s">
        <v>1359</v>
      </c>
      <c r="G78" s="165">
        <v>35438.400000000001</v>
      </c>
      <c r="H78" s="152">
        <v>45061</v>
      </c>
      <c r="I78" s="151" t="s">
        <v>1576</v>
      </c>
      <c r="J78" s="156">
        <v>1363.41</v>
      </c>
      <c r="K78" s="157">
        <v>30674122313</v>
      </c>
      <c r="L78" s="165">
        <f t="shared" si="0"/>
        <v>34074.99</v>
      </c>
    </row>
    <row r="79" spans="2:13" ht="15.75" x14ac:dyDescent="0.25">
      <c r="B79" s="148" t="s">
        <v>1432</v>
      </c>
      <c r="C79" s="149" t="s">
        <v>1587</v>
      </c>
      <c r="D79" s="152">
        <v>45061</v>
      </c>
      <c r="E79" s="153" t="s">
        <v>1603</v>
      </c>
      <c r="F79" s="63" t="s">
        <v>1359</v>
      </c>
      <c r="G79" s="167">
        <v>3090.47</v>
      </c>
      <c r="H79" s="152">
        <v>45061</v>
      </c>
      <c r="I79" s="151" t="s">
        <v>1576</v>
      </c>
      <c r="J79" s="154">
        <v>119.26</v>
      </c>
      <c r="K79" s="150">
        <v>30674150863</v>
      </c>
      <c r="L79" s="165">
        <f t="shared" si="0"/>
        <v>2971.2099999999996</v>
      </c>
    </row>
    <row r="80" spans="2:13" ht="15.75" x14ac:dyDescent="0.25">
      <c r="B80" s="148" t="s">
        <v>1432</v>
      </c>
      <c r="C80" s="149" t="s">
        <v>1588</v>
      </c>
      <c r="D80" s="152">
        <v>45061</v>
      </c>
      <c r="E80" s="153" t="s">
        <v>1604</v>
      </c>
      <c r="F80" s="63" t="s">
        <v>1359</v>
      </c>
      <c r="G80" s="167">
        <v>3870.3</v>
      </c>
      <c r="H80" s="152">
        <v>45061</v>
      </c>
      <c r="I80" s="151" t="s">
        <v>1576</v>
      </c>
      <c r="J80" s="154">
        <v>149.25</v>
      </c>
      <c r="K80" s="150">
        <v>30674211354</v>
      </c>
      <c r="L80" s="165">
        <f t="shared" si="0"/>
        <v>3721.05</v>
      </c>
    </row>
    <row r="81" spans="2:12" ht="15.75" x14ac:dyDescent="0.25">
      <c r="B81" s="149" t="s">
        <v>1494</v>
      </c>
      <c r="C81" s="117" t="s">
        <v>1589</v>
      </c>
      <c r="D81" s="120">
        <v>45062</v>
      </c>
      <c r="E81" s="153" t="s">
        <v>1605</v>
      </c>
      <c r="F81" s="63" t="s">
        <v>1359</v>
      </c>
      <c r="G81" s="164">
        <v>349131.73</v>
      </c>
      <c r="H81" s="120">
        <v>45062</v>
      </c>
      <c r="I81" s="151" t="s">
        <v>1576</v>
      </c>
      <c r="J81" s="156">
        <v>14793.72</v>
      </c>
      <c r="K81" s="124">
        <v>30686440000</v>
      </c>
      <c r="L81" s="165">
        <f t="shared" si="0"/>
        <v>334338.01</v>
      </c>
    </row>
    <row r="82" spans="2:12" ht="15.75" x14ac:dyDescent="0.25">
      <c r="B82" s="149" t="s">
        <v>1082</v>
      </c>
      <c r="C82" s="149" t="s">
        <v>1590</v>
      </c>
      <c r="D82" s="120">
        <v>45062</v>
      </c>
      <c r="E82" s="153" t="s">
        <v>1606</v>
      </c>
      <c r="F82" s="63" t="s">
        <v>1359</v>
      </c>
      <c r="G82" s="167">
        <v>4422.13</v>
      </c>
      <c r="H82" s="120">
        <v>45062</v>
      </c>
      <c r="I82" s="151" t="s">
        <v>1576</v>
      </c>
      <c r="J82" s="154">
        <v>177.5</v>
      </c>
      <c r="K82" s="150">
        <v>30686808249</v>
      </c>
      <c r="L82" s="165">
        <f t="shared" si="0"/>
        <v>4244.63</v>
      </c>
    </row>
    <row r="83" spans="2:12" ht="15.75" x14ac:dyDescent="0.25">
      <c r="B83" s="149" t="s">
        <v>1580</v>
      </c>
      <c r="C83" s="149" t="s">
        <v>1591</v>
      </c>
      <c r="D83" s="120">
        <v>45071</v>
      </c>
      <c r="E83" s="115" t="s">
        <v>56</v>
      </c>
      <c r="F83" s="63" t="s">
        <v>1359</v>
      </c>
      <c r="G83" s="167">
        <v>280500</v>
      </c>
      <c r="H83" s="120">
        <v>45071</v>
      </c>
      <c r="I83" s="151" t="s">
        <v>1576</v>
      </c>
      <c r="J83" s="154">
        <v>11885.59</v>
      </c>
      <c r="K83" s="150">
        <v>30800046833</v>
      </c>
      <c r="L83" s="165">
        <f t="shared" si="0"/>
        <v>268614.40999999997</v>
      </c>
    </row>
    <row r="84" spans="2:12" ht="15.75" x14ac:dyDescent="0.25">
      <c r="B84" s="148" t="s">
        <v>1432</v>
      </c>
      <c r="C84" s="149" t="s">
        <v>1592</v>
      </c>
      <c r="D84" s="120">
        <v>45071</v>
      </c>
      <c r="E84" s="115" t="s">
        <v>1607</v>
      </c>
      <c r="F84" s="63" t="s">
        <v>1359</v>
      </c>
      <c r="G84" s="167">
        <v>56649.61</v>
      </c>
      <c r="H84" s="120">
        <v>45071</v>
      </c>
      <c r="I84" s="151" t="s">
        <v>1576</v>
      </c>
      <c r="J84" s="154">
        <v>2190.0300000000002</v>
      </c>
      <c r="K84" s="150">
        <v>30800102740</v>
      </c>
      <c r="L84" s="165">
        <f t="shared" si="0"/>
        <v>54459.58</v>
      </c>
    </row>
    <row r="85" spans="2:12" ht="30.75" x14ac:dyDescent="0.25">
      <c r="B85" s="149" t="s">
        <v>1434</v>
      </c>
      <c r="C85" s="117" t="s">
        <v>1593</v>
      </c>
      <c r="D85" s="120">
        <v>45071</v>
      </c>
      <c r="E85" s="115" t="s">
        <v>1277</v>
      </c>
      <c r="F85" s="63" t="s">
        <v>1359</v>
      </c>
      <c r="G85" s="167">
        <v>29500</v>
      </c>
      <c r="H85" s="120">
        <v>45071</v>
      </c>
      <c r="I85" s="151" t="s">
        <v>1576</v>
      </c>
      <c r="J85" s="154">
        <v>1250</v>
      </c>
      <c r="K85" s="150">
        <v>30800216351</v>
      </c>
      <c r="L85" s="165">
        <f t="shared" si="0"/>
        <v>28250</v>
      </c>
    </row>
    <row r="86" spans="2:12" ht="15.75" x14ac:dyDescent="0.25">
      <c r="B86" s="149" t="s">
        <v>1494</v>
      </c>
      <c r="C86" s="149" t="s">
        <v>1594</v>
      </c>
      <c r="D86" s="120">
        <v>45077</v>
      </c>
      <c r="E86" s="115" t="s">
        <v>1608</v>
      </c>
      <c r="F86" s="63" t="s">
        <v>1359</v>
      </c>
      <c r="G86" s="167">
        <v>357855.98</v>
      </c>
      <c r="H86" s="120">
        <v>45077</v>
      </c>
      <c r="I86" s="151" t="s">
        <v>1576</v>
      </c>
      <c r="J86" s="154">
        <v>15163.39</v>
      </c>
      <c r="K86" s="150">
        <v>30879783400</v>
      </c>
      <c r="L86" s="165">
        <f t="shared" si="0"/>
        <v>342692.58999999997</v>
      </c>
    </row>
    <row r="87" spans="2:12" ht="15.75" x14ac:dyDescent="0.25">
      <c r="D87" s="56"/>
      <c r="E87" s="56"/>
      <c r="F87" s="110" t="s">
        <v>1345</v>
      </c>
      <c r="G87" s="168">
        <f>SUM(G69:G86)</f>
        <v>1594832.8699999999</v>
      </c>
      <c r="H87" s="137"/>
      <c r="J87" s="168">
        <f>SUM(J69:J86)</f>
        <v>68270.259999999995</v>
      </c>
      <c r="K87" s="168"/>
      <c r="L87" s="168">
        <f>SUM(L69:L86)</f>
        <v>1526562.6099999999</v>
      </c>
    </row>
    <row r="88" spans="2:12" x14ac:dyDescent="0.25">
      <c r="D88" s="56"/>
      <c r="E88" s="56"/>
      <c r="H88" s="67"/>
    </row>
    <row r="89" spans="2:12" x14ac:dyDescent="0.25">
      <c r="B89" s="75"/>
      <c r="E89" s="56"/>
    </row>
    <row r="90" spans="2:12" x14ac:dyDescent="0.25">
      <c r="B90" s="127"/>
      <c r="D90" s="188"/>
      <c r="E90" s="188"/>
    </row>
    <row r="91" spans="2:12" ht="27.6" customHeight="1" x14ac:dyDescent="0.25">
      <c r="B91" s="67" t="s">
        <v>1462</v>
      </c>
      <c r="D91" s="189" t="s">
        <v>1507</v>
      </c>
      <c r="E91" s="189"/>
    </row>
    <row r="92" spans="2:12" x14ac:dyDescent="0.25">
      <c r="B92" s="129" t="s">
        <v>1497</v>
      </c>
      <c r="D92" s="187" t="s">
        <v>1350</v>
      </c>
      <c r="E92" s="187"/>
    </row>
    <row r="93" spans="2:12" x14ac:dyDescent="0.25">
      <c r="B93" s="75"/>
      <c r="E93" s="56"/>
    </row>
    <row r="94" spans="2:12" x14ac:dyDescent="0.25">
      <c r="B94" s="75"/>
      <c r="E94" s="56"/>
    </row>
    <row r="95" spans="2:12" x14ac:dyDescent="0.25">
      <c r="B95" s="75"/>
      <c r="E95" s="56"/>
    </row>
    <row r="96" spans="2:12" x14ac:dyDescent="0.25">
      <c r="B96" s="68"/>
      <c r="E96" s="56"/>
    </row>
    <row r="97" spans="2:13" x14ac:dyDescent="0.25">
      <c r="C97" s="129"/>
      <c r="E97" s="56"/>
    </row>
    <row r="98" spans="2:13" x14ac:dyDescent="0.25">
      <c r="C98" s="129"/>
      <c r="E98" s="56"/>
    </row>
    <row r="99" spans="2:13" x14ac:dyDescent="0.25">
      <c r="C99" s="129"/>
      <c r="E99" s="56"/>
    </row>
    <row r="100" spans="2:13" s="129" customFormat="1" x14ac:dyDescent="0.25">
      <c r="B100" s="56"/>
      <c r="C100" s="56"/>
      <c r="F100" s="56"/>
      <c r="M100" s="56"/>
    </row>
    <row r="101" spans="2:13" s="129" customFormat="1" x14ac:dyDescent="0.25">
      <c r="B101" s="56"/>
      <c r="C101" s="56"/>
      <c r="F101" s="56"/>
      <c r="M101" s="56"/>
    </row>
    <row r="102" spans="2:13" s="129" customFormat="1" x14ac:dyDescent="0.25">
      <c r="B102" s="56"/>
      <c r="C102" s="56"/>
      <c r="F102" s="56"/>
      <c r="M102" s="56"/>
    </row>
    <row r="103" spans="2:13" s="129" customFormat="1" x14ac:dyDescent="0.25">
      <c r="B103" s="56"/>
      <c r="C103" s="56"/>
      <c r="F103" s="56"/>
      <c r="M103" s="56"/>
    </row>
    <row r="104" spans="2:13" s="129" customFormat="1" x14ac:dyDescent="0.25">
      <c r="B104" s="56"/>
      <c r="C104" s="56"/>
      <c r="F104" s="56"/>
      <c r="M104" s="56"/>
    </row>
    <row r="105" spans="2:13" s="129" customFormat="1" x14ac:dyDescent="0.25">
      <c r="B105" s="56"/>
      <c r="C105" s="56"/>
      <c r="F105" s="56"/>
      <c r="M105" s="56"/>
    </row>
    <row r="106" spans="2:13" s="129" customFormat="1" x14ac:dyDescent="0.25">
      <c r="B106" s="56"/>
      <c r="C106" s="56"/>
      <c r="F106" s="56"/>
      <c r="M106" s="56"/>
    </row>
    <row r="107" spans="2:13" s="129" customFormat="1" x14ac:dyDescent="0.25">
      <c r="B107" s="56"/>
      <c r="C107" s="56"/>
      <c r="F107" s="56"/>
      <c r="M107" s="56"/>
    </row>
    <row r="108" spans="2:13" s="129" customFormat="1" x14ac:dyDescent="0.25">
      <c r="B108" s="56"/>
      <c r="C108" s="56"/>
      <c r="F108" s="56"/>
      <c r="M108" s="56"/>
    </row>
    <row r="109" spans="2:13" s="129" customFormat="1" x14ac:dyDescent="0.25">
      <c r="B109" s="56"/>
      <c r="C109" s="56"/>
      <c r="F109" s="56"/>
      <c r="M109" s="56"/>
    </row>
  </sheetData>
  <mergeCells count="7">
    <mergeCell ref="D92:E92"/>
    <mergeCell ref="C4:G4"/>
    <mergeCell ref="B48:F48"/>
    <mergeCell ref="C65:G65"/>
    <mergeCell ref="C66:G66"/>
    <mergeCell ref="D90:E90"/>
    <mergeCell ref="D91:E91"/>
  </mergeCells>
  <pageMargins left="0.7" right="0.7" top="0.75" bottom="0.75" header="0.3" footer="0.3"/>
  <pageSetup scale="46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13"/>
  <sheetViews>
    <sheetView topLeftCell="A80" zoomScale="66" zoomScaleNormal="66" workbookViewId="0">
      <selection activeCell="A91" sqref="A91:XFD103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46" customWidth="1"/>
    <col min="5" max="5" width="23.85546875" style="146" customWidth="1"/>
    <col min="6" max="6" width="12" style="56" customWidth="1"/>
    <col min="7" max="7" width="18.42578125" style="146" customWidth="1"/>
    <col min="8" max="8" width="13.28515625" style="146" customWidth="1"/>
    <col min="9" max="9" width="11.42578125" style="146" customWidth="1"/>
    <col min="10" max="11" width="15.7109375" style="146" customWidth="1"/>
    <col min="12" max="12" width="16.28515625" style="146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185" t="s">
        <v>1345</v>
      </c>
      <c r="C48" s="185"/>
      <c r="D48" s="185"/>
      <c r="E48" s="185"/>
      <c r="F48" s="185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46" t="s">
        <v>139</v>
      </c>
      <c r="G52" s="14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46" t="s">
        <v>145</v>
      </c>
      <c r="G54" s="146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46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1609</v>
      </c>
      <c r="D66" s="186"/>
      <c r="E66" s="186"/>
      <c r="F66" s="186"/>
      <c r="G66" s="186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30.75" x14ac:dyDescent="0.25">
      <c r="B69" s="117" t="s">
        <v>1611</v>
      </c>
      <c r="C69" s="117" t="s">
        <v>1640</v>
      </c>
      <c r="D69" s="120">
        <v>45096</v>
      </c>
      <c r="E69" s="117" t="s">
        <v>1610</v>
      </c>
      <c r="F69" s="63" t="s">
        <v>1359</v>
      </c>
      <c r="G69" s="121">
        <v>124490</v>
      </c>
      <c r="H69" s="120">
        <v>45096</v>
      </c>
      <c r="I69" s="151" t="s">
        <v>1425</v>
      </c>
      <c r="J69" s="156">
        <v>5275</v>
      </c>
      <c r="K69" s="124">
        <v>31084954172</v>
      </c>
      <c r="L69" s="165">
        <f t="shared" ref="L69:L88" si="0">+G69-J69</f>
        <v>119215</v>
      </c>
    </row>
    <row r="70" spans="2:13" ht="30.75" x14ac:dyDescent="0.25">
      <c r="B70" s="117" t="s">
        <v>1611</v>
      </c>
      <c r="C70" s="155" t="s">
        <v>1641</v>
      </c>
      <c r="D70" s="120">
        <v>45096</v>
      </c>
      <c r="E70" s="117" t="s">
        <v>1612</v>
      </c>
      <c r="F70" s="63" t="s">
        <v>1359</v>
      </c>
      <c r="G70" s="121">
        <v>124490</v>
      </c>
      <c r="H70" s="120">
        <v>45096</v>
      </c>
      <c r="I70" s="151" t="s">
        <v>1425</v>
      </c>
      <c r="J70" s="156">
        <v>5275</v>
      </c>
      <c r="K70" s="124">
        <v>31085013988</v>
      </c>
      <c r="L70" s="165">
        <f t="shared" si="0"/>
        <v>119215</v>
      </c>
    </row>
    <row r="71" spans="2:13" ht="30.75" x14ac:dyDescent="0.25">
      <c r="B71" s="117" t="s">
        <v>1611</v>
      </c>
      <c r="C71" s="117" t="s">
        <v>1642</v>
      </c>
      <c r="D71" s="120">
        <v>45107</v>
      </c>
      <c r="E71" s="117" t="s">
        <v>1648</v>
      </c>
      <c r="F71" s="63" t="s">
        <v>1359</v>
      </c>
      <c r="G71" s="121">
        <v>124490</v>
      </c>
      <c r="H71" s="158">
        <v>45107</v>
      </c>
      <c r="I71" s="151" t="s">
        <v>1425</v>
      </c>
      <c r="J71" s="166">
        <v>5275</v>
      </c>
      <c r="K71" s="124">
        <v>31207972294</v>
      </c>
      <c r="L71" s="165">
        <f t="shared" si="0"/>
        <v>119215</v>
      </c>
    </row>
    <row r="72" spans="2:13" ht="30.75" x14ac:dyDescent="0.25">
      <c r="B72" s="117" t="s">
        <v>1611</v>
      </c>
      <c r="C72" s="116" t="s">
        <v>1643</v>
      </c>
      <c r="D72" s="120">
        <v>45107</v>
      </c>
      <c r="E72" s="117" t="s">
        <v>1613</v>
      </c>
      <c r="F72" s="63" t="s">
        <v>1359</v>
      </c>
      <c r="G72" s="122">
        <v>44474.2</v>
      </c>
      <c r="H72" s="158">
        <v>45107</v>
      </c>
      <c r="I72" s="151" t="s">
        <v>1425</v>
      </c>
      <c r="J72" s="156">
        <v>1884.5</v>
      </c>
      <c r="K72" s="124">
        <v>31208207303</v>
      </c>
      <c r="L72" s="165">
        <f t="shared" si="0"/>
        <v>42589.7</v>
      </c>
    </row>
    <row r="73" spans="2:13" ht="30.75" x14ac:dyDescent="0.25">
      <c r="B73" s="147" t="s">
        <v>1579</v>
      </c>
      <c r="C73" s="117" t="s">
        <v>1644</v>
      </c>
      <c r="D73" s="120">
        <v>45107</v>
      </c>
      <c r="E73" s="117" t="s">
        <v>83</v>
      </c>
      <c r="F73" s="63" t="s">
        <v>1359</v>
      </c>
      <c r="G73" s="175">
        <v>55900</v>
      </c>
      <c r="H73" s="158">
        <v>45107</v>
      </c>
      <c r="I73" s="151" t="s">
        <v>1425</v>
      </c>
      <c r="J73" s="166">
        <v>2795</v>
      </c>
      <c r="K73" s="124">
        <v>31208173394</v>
      </c>
      <c r="L73" s="165">
        <f t="shared" si="0"/>
        <v>53105</v>
      </c>
    </row>
    <row r="74" spans="2:13" ht="30.75" x14ac:dyDescent="0.25">
      <c r="B74" s="117" t="s">
        <v>1611</v>
      </c>
      <c r="C74" s="153" t="s">
        <v>1645</v>
      </c>
      <c r="D74" s="120">
        <v>45107</v>
      </c>
      <c r="E74" s="147" t="s">
        <v>1119</v>
      </c>
      <c r="F74" s="63" t="s">
        <v>1359</v>
      </c>
      <c r="G74" s="170">
        <v>64959</v>
      </c>
      <c r="H74" s="158">
        <v>45107</v>
      </c>
      <c r="I74" s="151" t="s">
        <v>1425</v>
      </c>
      <c r="J74" s="154">
        <v>2752.5</v>
      </c>
      <c r="K74" s="150">
        <v>31208053538</v>
      </c>
      <c r="L74" s="165">
        <f t="shared" si="0"/>
        <v>62206.5</v>
      </c>
    </row>
    <row r="75" spans="2:13" ht="30.75" x14ac:dyDescent="0.25">
      <c r="B75" s="117" t="s">
        <v>1611</v>
      </c>
      <c r="C75" s="117" t="s">
        <v>1646</v>
      </c>
      <c r="D75" s="120">
        <v>45107</v>
      </c>
      <c r="E75" s="147" t="s">
        <v>1614</v>
      </c>
      <c r="F75" s="63" t="s">
        <v>1359</v>
      </c>
      <c r="G75" s="121">
        <v>69384</v>
      </c>
      <c r="H75" s="158">
        <v>45107</v>
      </c>
      <c r="I75" s="151" t="s">
        <v>1425</v>
      </c>
      <c r="J75" s="154">
        <v>2940</v>
      </c>
      <c r="K75" s="124">
        <v>31208013639</v>
      </c>
      <c r="L75" s="165">
        <f t="shared" si="0"/>
        <v>66444</v>
      </c>
    </row>
    <row r="76" spans="2:13" ht="30.75" x14ac:dyDescent="0.25">
      <c r="B76" s="117" t="s">
        <v>1611</v>
      </c>
      <c r="C76" s="155" t="s">
        <v>1647</v>
      </c>
      <c r="D76" s="120">
        <v>45107</v>
      </c>
      <c r="E76" s="147" t="s">
        <v>1415</v>
      </c>
      <c r="F76" s="63" t="s">
        <v>1359</v>
      </c>
      <c r="G76" s="121">
        <v>38350</v>
      </c>
      <c r="H76" s="158">
        <v>45107</v>
      </c>
      <c r="I76" s="151" t="s">
        <v>1425</v>
      </c>
      <c r="J76" s="154">
        <v>1625</v>
      </c>
      <c r="K76" s="124">
        <v>31208237873</v>
      </c>
      <c r="L76" s="165">
        <f t="shared" si="0"/>
        <v>36725</v>
      </c>
    </row>
    <row r="77" spans="2:13" ht="15.75" x14ac:dyDescent="0.25">
      <c r="B77" s="116" t="s">
        <v>1615</v>
      </c>
      <c r="C77" s="148" t="s">
        <v>1630</v>
      </c>
      <c r="D77" s="120">
        <v>45107</v>
      </c>
      <c r="E77" s="153" t="s">
        <v>1106</v>
      </c>
      <c r="F77" s="63" t="s">
        <v>1359</v>
      </c>
      <c r="G77" s="171">
        <v>221840</v>
      </c>
      <c r="H77" s="158">
        <v>45107</v>
      </c>
      <c r="I77" s="151" t="s">
        <v>1576</v>
      </c>
      <c r="J77" s="154">
        <v>9400</v>
      </c>
      <c r="K77" s="150">
        <v>31208421181</v>
      </c>
      <c r="L77" s="165">
        <f t="shared" si="0"/>
        <v>212440</v>
      </c>
    </row>
    <row r="78" spans="2:13" ht="15.75" x14ac:dyDescent="0.25">
      <c r="B78" s="148" t="s">
        <v>1616</v>
      </c>
      <c r="C78" s="149" t="s">
        <v>1631</v>
      </c>
      <c r="D78" s="120">
        <v>45107</v>
      </c>
      <c r="E78" s="153" t="s">
        <v>1605</v>
      </c>
      <c r="F78" s="63" t="s">
        <v>1359</v>
      </c>
      <c r="G78" s="171">
        <v>195797.11</v>
      </c>
      <c r="H78" s="158">
        <v>45107</v>
      </c>
      <c r="I78" s="151" t="s">
        <v>1576</v>
      </c>
      <c r="J78" s="154">
        <v>9789</v>
      </c>
      <c r="K78" s="150">
        <v>31208451292</v>
      </c>
      <c r="L78" s="165">
        <f t="shared" si="0"/>
        <v>186008.11</v>
      </c>
    </row>
    <row r="79" spans="2:13" ht="15.75" x14ac:dyDescent="0.25">
      <c r="B79" s="148" t="s">
        <v>1617</v>
      </c>
      <c r="C79" s="148" t="s">
        <v>1632</v>
      </c>
      <c r="D79" s="120">
        <v>45107</v>
      </c>
      <c r="E79" s="155" t="s">
        <v>1622</v>
      </c>
      <c r="F79" s="63" t="s">
        <v>1359</v>
      </c>
      <c r="G79" s="172">
        <v>53790.48</v>
      </c>
      <c r="H79" s="158">
        <v>45107</v>
      </c>
      <c r="I79" s="151" t="s">
        <v>1576</v>
      </c>
      <c r="J79" s="156">
        <v>2068.86</v>
      </c>
      <c r="K79" s="157">
        <v>31208494194</v>
      </c>
      <c r="L79" s="165">
        <f t="shared" si="0"/>
        <v>51721.62</v>
      </c>
    </row>
    <row r="80" spans="2:13" ht="15.75" x14ac:dyDescent="0.25">
      <c r="B80" s="148" t="s">
        <v>1580</v>
      </c>
      <c r="C80" s="148" t="s">
        <v>1633</v>
      </c>
      <c r="D80" s="120">
        <v>45107</v>
      </c>
      <c r="E80" s="155" t="s">
        <v>59</v>
      </c>
      <c r="F80" s="63" t="s">
        <v>1359</v>
      </c>
      <c r="G80" s="172">
        <v>93500</v>
      </c>
      <c r="H80" s="158">
        <v>45107</v>
      </c>
      <c r="I80" s="151" t="s">
        <v>1576</v>
      </c>
      <c r="J80" s="156">
        <v>3961</v>
      </c>
      <c r="K80" s="157">
        <v>31208531606</v>
      </c>
      <c r="L80" s="165">
        <f t="shared" si="0"/>
        <v>89539</v>
      </c>
    </row>
    <row r="81" spans="2:12" ht="15.75" x14ac:dyDescent="0.25">
      <c r="B81" s="148" t="s">
        <v>1434</v>
      </c>
      <c r="C81" s="149" t="s">
        <v>1634</v>
      </c>
      <c r="D81" s="120">
        <v>45107</v>
      </c>
      <c r="E81" s="153" t="s">
        <v>1623</v>
      </c>
      <c r="F81" s="63" t="s">
        <v>1359</v>
      </c>
      <c r="G81" s="171">
        <v>29500</v>
      </c>
      <c r="H81" s="158">
        <v>45107</v>
      </c>
      <c r="I81" s="151" t="s">
        <v>1576</v>
      </c>
      <c r="J81" s="154">
        <v>1250</v>
      </c>
      <c r="K81" s="150">
        <v>31208608171</v>
      </c>
      <c r="L81" s="165">
        <f t="shared" si="0"/>
        <v>28250</v>
      </c>
    </row>
    <row r="82" spans="2:12" ht="15.75" x14ac:dyDescent="0.25">
      <c r="B82" s="148" t="s">
        <v>21</v>
      </c>
      <c r="C82" s="149" t="s">
        <v>1635</v>
      </c>
      <c r="D82" s="120">
        <v>45107</v>
      </c>
      <c r="E82" s="153" t="s">
        <v>1624</v>
      </c>
      <c r="F82" s="63" t="s">
        <v>1359</v>
      </c>
      <c r="G82" s="171">
        <v>19070</v>
      </c>
      <c r="H82" s="158">
        <v>45107</v>
      </c>
      <c r="I82" s="151" t="s">
        <v>1576</v>
      </c>
      <c r="J82" s="154"/>
      <c r="K82" s="150">
        <v>31208642770</v>
      </c>
      <c r="L82" s="165">
        <f t="shared" si="0"/>
        <v>19070</v>
      </c>
    </row>
    <row r="83" spans="2:12" ht="15.75" x14ac:dyDescent="0.25">
      <c r="B83" s="149" t="s">
        <v>1618</v>
      </c>
      <c r="C83" s="117" t="s">
        <v>1636</v>
      </c>
      <c r="D83" s="120">
        <v>45107</v>
      </c>
      <c r="E83" s="153" t="s">
        <v>1625</v>
      </c>
      <c r="F83" s="63" t="s">
        <v>1359</v>
      </c>
      <c r="G83" s="121">
        <v>547911.1</v>
      </c>
      <c r="H83" s="158">
        <v>45107</v>
      </c>
      <c r="I83" s="151" t="s">
        <v>1576</v>
      </c>
      <c r="J83" s="156">
        <v>25130</v>
      </c>
      <c r="K83" s="124">
        <v>31208391628</v>
      </c>
      <c r="L83" s="165">
        <f t="shared" si="0"/>
        <v>522781.1</v>
      </c>
    </row>
    <row r="84" spans="2:12" ht="15.75" x14ac:dyDescent="0.25">
      <c r="B84" s="149" t="s">
        <v>1619</v>
      </c>
      <c r="C84" s="149" t="s">
        <v>1637</v>
      </c>
      <c r="D84" s="120">
        <v>45107</v>
      </c>
      <c r="E84" s="153" t="s">
        <v>1626</v>
      </c>
      <c r="F84" s="63" t="s">
        <v>1359</v>
      </c>
      <c r="G84" s="171">
        <v>676230.97</v>
      </c>
      <c r="H84" s="158">
        <v>45107</v>
      </c>
      <c r="I84" s="151" t="s">
        <v>1576</v>
      </c>
      <c r="J84" s="154">
        <v>28653</v>
      </c>
      <c r="K84" s="150">
        <v>31208332702</v>
      </c>
      <c r="L84" s="165">
        <f t="shared" si="0"/>
        <v>647577.97</v>
      </c>
    </row>
    <row r="85" spans="2:12" ht="15.75" x14ac:dyDescent="0.25">
      <c r="B85" s="149" t="s">
        <v>1620</v>
      </c>
      <c r="C85" s="149" t="s">
        <v>1638</v>
      </c>
      <c r="D85" s="120">
        <v>45107</v>
      </c>
      <c r="E85" s="115" t="s">
        <v>1627</v>
      </c>
      <c r="F85" s="63" t="s">
        <v>1359</v>
      </c>
      <c r="G85" s="171">
        <v>11000</v>
      </c>
      <c r="H85" s="158">
        <v>45107</v>
      </c>
      <c r="I85" s="151" t="s">
        <v>1576</v>
      </c>
      <c r="J85" s="154">
        <v>550</v>
      </c>
      <c r="K85" s="150">
        <v>31208680791</v>
      </c>
      <c r="L85" s="165">
        <f t="shared" si="0"/>
        <v>10450</v>
      </c>
    </row>
    <row r="86" spans="2:12" ht="15.75" x14ac:dyDescent="0.25">
      <c r="B86" s="148" t="s">
        <v>21</v>
      </c>
      <c r="C86" s="149" t="s">
        <v>1651</v>
      </c>
      <c r="D86" s="120">
        <v>45107</v>
      </c>
      <c r="E86" s="115" t="s">
        <v>1629</v>
      </c>
      <c r="F86" s="63" t="s">
        <v>1359</v>
      </c>
      <c r="G86" s="171">
        <v>2808</v>
      </c>
      <c r="H86" s="158">
        <v>45107</v>
      </c>
      <c r="I86" s="151" t="s">
        <v>1576</v>
      </c>
      <c r="J86" s="154"/>
      <c r="K86" s="150">
        <v>31208775595</v>
      </c>
      <c r="L86" s="165">
        <v>2808</v>
      </c>
    </row>
    <row r="87" spans="2:12" ht="30.75" x14ac:dyDescent="0.25">
      <c r="B87" s="149" t="s">
        <v>1431</v>
      </c>
      <c r="C87" s="117" t="s">
        <v>1649</v>
      </c>
      <c r="D87" s="120">
        <v>45107</v>
      </c>
      <c r="E87" s="115" t="s">
        <v>1650</v>
      </c>
      <c r="F87" s="63" t="s">
        <v>1359</v>
      </c>
      <c r="G87" s="172">
        <v>3843</v>
      </c>
      <c r="H87" s="158">
        <v>45107</v>
      </c>
      <c r="I87" s="151" t="s">
        <v>1576</v>
      </c>
      <c r="J87" s="154"/>
      <c r="K87" s="150">
        <v>31208748397</v>
      </c>
      <c r="L87" s="165">
        <f t="shared" si="0"/>
        <v>3843</v>
      </c>
    </row>
    <row r="88" spans="2:12" ht="30.75" x14ac:dyDescent="0.25">
      <c r="B88" s="153" t="s">
        <v>1621</v>
      </c>
      <c r="C88" s="149" t="s">
        <v>1639</v>
      </c>
      <c r="D88" s="120">
        <v>45107</v>
      </c>
      <c r="E88" s="115" t="s">
        <v>1628</v>
      </c>
      <c r="F88" s="63" t="s">
        <v>1359</v>
      </c>
      <c r="G88" s="171">
        <v>4189</v>
      </c>
      <c r="H88" s="158">
        <v>45107</v>
      </c>
      <c r="I88" s="151" t="s">
        <v>1576</v>
      </c>
      <c r="J88" s="154">
        <v>177.5</v>
      </c>
      <c r="K88" s="150">
        <v>31208721982</v>
      </c>
      <c r="L88" s="165">
        <f t="shared" si="0"/>
        <v>4011.5</v>
      </c>
    </row>
    <row r="89" spans="2:12" ht="15.75" x14ac:dyDescent="0.25">
      <c r="D89" s="56"/>
      <c r="E89" s="56"/>
      <c r="F89" s="110" t="s">
        <v>1345</v>
      </c>
      <c r="G89" s="174">
        <f>SUM(G69:G88)</f>
        <v>2506016.8600000003</v>
      </c>
      <c r="H89" s="137"/>
      <c r="J89" s="168">
        <f>SUM(J69:J88)</f>
        <v>108801.36</v>
      </c>
      <c r="K89" s="168"/>
      <c r="L89" s="168">
        <f>SUM(L69:L88)</f>
        <v>2397215.5</v>
      </c>
    </row>
    <row r="90" spans="2:12" ht="15.75" x14ac:dyDescent="0.25">
      <c r="D90" s="56"/>
      <c r="E90" s="56"/>
      <c r="F90" s="110"/>
      <c r="G90" s="168"/>
      <c r="H90" s="137"/>
      <c r="I90" s="169"/>
      <c r="J90" s="168"/>
      <c r="K90" s="168"/>
      <c r="L90" s="168"/>
    </row>
    <row r="91" spans="2:12" ht="51.6" customHeight="1" x14ac:dyDescent="0.25">
      <c r="D91" s="56"/>
      <c r="E91" s="56"/>
      <c r="F91" s="110"/>
      <c r="G91" s="168"/>
      <c r="H91" s="137"/>
      <c r="I91" s="169"/>
      <c r="J91" s="168"/>
      <c r="K91" s="168"/>
      <c r="L91" s="168"/>
    </row>
    <row r="92" spans="2:12" x14ac:dyDescent="0.25">
      <c r="D92" s="56"/>
      <c r="E92" s="56"/>
      <c r="H92" s="67"/>
    </row>
    <row r="93" spans="2:12" x14ac:dyDescent="0.25">
      <c r="B93" s="75"/>
      <c r="E93" s="56"/>
    </row>
    <row r="94" spans="2:12" x14ac:dyDescent="0.25">
      <c r="B94" s="127"/>
      <c r="D94" s="188"/>
      <c r="E94" s="188"/>
    </row>
    <row r="95" spans="2:12" ht="27.6" customHeight="1" x14ac:dyDescent="0.25">
      <c r="B95" s="67" t="s">
        <v>1462</v>
      </c>
      <c r="D95" s="189" t="s">
        <v>1507</v>
      </c>
      <c r="E95" s="189"/>
    </row>
    <row r="96" spans="2:12" x14ac:dyDescent="0.25">
      <c r="B96" s="146" t="s">
        <v>1497</v>
      </c>
      <c r="D96" s="187" t="s">
        <v>1350</v>
      </c>
      <c r="E96" s="187"/>
    </row>
    <row r="97" spans="2:13" x14ac:dyDescent="0.25">
      <c r="B97" s="75"/>
      <c r="E97" s="56"/>
    </row>
    <row r="98" spans="2:13" x14ac:dyDescent="0.25">
      <c r="B98" s="75"/>
      <c r="E98" s="56"/>
    </row>
    <row r="99" spans="2:13" x14ac:dyDescent="0.25">
      <c r="B99" s="75"/>
      <c r="E99" s="56"/>
    </row>
    <row r="100" spans="2:13" x14ac:dyDescent="0.25">
      <c r="B100" s="68"/>
      <c r="E100" s="56"/>
    </row>
    <row r="101" spans="2:13" x14ac:dyDescent="0.25">
      <c r="C101" s="146"/>
      <c r="E101" s="56"/>
    </row>
    <row r="102" spans="2:13" x14ac:dyDescent="0.25">
      <c r="C102" s="146"/>
      <c r="E102" s="56"/>
    </row>
    <row r="103" spans="2:13" x14ac:dyDescent="0.25">
      <c r="C103" s="146"/>
      <c r="E103" s="56"/>
    </row>
    <row r="104" spans="2:13" s="146" customFormat="1" x14ac:dyDescent="0.25">
      <c r="B104" s="56"/>
      <c r="C104" s="56"/>
      <c r="F104" s="56"/>
      <c r="M104" s="56"/>
    </row>
    <row r="105" spans="2:13" s="146" customFormat="1" x14ac:dyDescent="0.25">
      <c r="B105" s="56"/>
      <c r="C105" s="56"/>
      <c r="F105" s="56"/>
      <c r="M105" s="56"/>
    </row>
    <row r="106" spans="2:13" s="146" customFormat="1" x14ac:dyDescent="0.25">
      <c r="B106" s="56"/>
      <c r="C106" s="56"/>
      <c r="F106" s="56"/>
      <c r="M106" s="56"/>
    </row>
    <row r="107" spans="2:13" s="146" customFormat="1" x14ac:dyDescent="0.25">
      <c r="B107" s="56"/>
      <c r="C107" s="56"/>
      <c r="F107" s="56"/>
      <c r="M107" s="56"/>
    </row>
    <row r="108" spans="2:13" s="146" customFormat="1" x14ac:dyDescent="0.25">
      <c r="B108" s="56"/>
      <c r="C108" s="56"/>
      <c r="F108" s="56"/>
      <c r="M108" s="56"/>
    </row>
    <row r="109" spans="2:13" s="146" customFormat="1" x14ac:dyDescent="0.25">
      <c r="B109" s="56"/>
      <c r="C109" s="56"/>
      <c r="F109" s="56"/>
      <c r="M109" s="56"/>
    </row>
    <row r="110" spans="2:13" s="146" customFormat="1" x14ac:dyDescent="0.25">
      <c r="B110" s="56"/>
      <c r="C110" s="56"/>
      <c r="F110" s="56"/>
      <c r="M110" s="56"/>
    </row>
    <row r="111" spans="2:13" s="146" customFormat="1" x14ac:dyDescent="0.25">
      <c r="B111" s="56"/>
      <c r="C111" s="56"/>
      <c r="F111" s="56"/>
      <c r="M111" s="56"/>
    </row>
    <row r="112" spans="2:13" s="146" customFormat="1" x14ac:dyDescent="0.25">
      <c r="B112" s="56"/>
      <c r="C112" s="56"/>
      <c r="F112" s="56"/>
      <c r="M112" s="56"/>
    </row>
    <row r="113" spans="2:13" s="146" customFormat="1" x14ac:dyDescent="0.25">
      <c r="B113" s="56"/>
      <c r="C113" s="56"/>
      <c r="F113" s="56"/>
      <c r="M113" s="56"/>
    </row>
  </sheetData>
  <mergeCells count="7">
    <mergeCell ref="D96:E96"/>
    <mergeCell ref="C4:G4"/>
    <mergeCell ref="B48:F48"/>
    <mergeCell ref="C65:G65"/>
    <mergeCell ref="C66:G66"/>
    <mergeCell ref="D94:E94"/>
    <mergeCell ref="D95:E95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4"/>
  <sheetViews>
    <sheetView tabSelected="1" topLeftCell="A59" zoomScale="66" zoomScaleNormal="66" workbookViewId="0">
      <selection activeCell="I101" sqref="I101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73" customWidth="1"/>
    <col min="5" max="5" width="23.85546875" style="173" customWidth="1"/>
    <col min="6" max="6" width="12" style="56" customWidth="1"/>
    <col min="7" max="7" width="18.42578125" style="173" customWidth="1"/>
    <col min="8" max="8" width="13.28515625" style="173" customWidth="1"/>
    <col min="9" max="9" width="11.42578125" style="173" customWidth="1"/>
    <col min="10" max="11" width="15.7109375" style="173" customWidth="1"/>
    <col min="12" max="12" width="16.28515625" style="173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184" t="s">
        <v>1357</v>
      </c>
      <c r="D4" s="184"/>
      <c r="E4" s="184"/>
      <c r="F4" s="184"/>
      <c r="G4" s="184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185" t="s">
        <v>1345</v>
      </c>
      <c r="C48" s="185"/>
      <c r="D48" s="185"/>
      <c r="E48" s="185"/>
      <c r="F48" s="185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73" t="s">
        <v>139</v>
      </c>
      <c r="G52" s="173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73" t="s">
        <v>145</v>
      </c>
      <c r="G54" s="173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73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187" t="s">
        <v>1467</v>
      </c>
      <c r="D65" s="187"/>
      <c r="E65" s="187"/>
      <c r="F65" s="187"/>
      <c r="G65" s="187"/>
    </row>
    <row r="66" spans="2:13" ht="25.5" x14ac:dyDescent="0.25">
      <c r="C66" s="186" t="s">
        <v>1653</v>
      </c>
      <c r="D66" s="186"/>
      <c r="E66" s="186"/>
      <c r="F66" s="186"/>
      <c r="G66" s="186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15.75" x14ac:dyDescent="0.25">
      <c r="B69" s="116" t="s">
        <v>1654</v>
      </c>
      <c r="C69" s="157" t="s">
        <v>1660</v>
      </c>
      <c r="D69" s="152">
        <v>45135</v>
      </c>
      <c r="E69" s="153" t="s">
        <v>1674</v>
      </c>
      <c r="F69" s="177" t="s">
        <v>1359</v>
      </c>
      <c r="G69" s="171">
        <v>53787.5</v>
      </c>
      <c r="H69" s="152">
        <v>45135</v>
      </c>
      <c r="I69" s="178" t="s">
        <v>1576</v>
      </c>
      <c r="J69" s="154">
        <v>2068.75</v>
      </c>
      <c r="K69" s="150">
        <v>31486409403</v>
      </c>
      <c r="L69" s="165">
        <f t="shared" ref="L69:L89" si="0">+G69-J69</f>
        <v>51718.75</v>
      </c>
    </row>
    <row r="70" spans="2:13" ht="30.75" x14ac:dyDescent="0.25">
      <c r="B70" s="148" t="s">
        <v>1654</v>
      </c>
      <c r="C70" s="176" t="s">
        <v>1661</v>
      </c>
      <c r="D70" s="152">
        <v>45135</v>
      </c>
      <c r="E70" s="153" t="s">
        <v>1675</v>
      </c>
      <c r="F70" s="177" t="s">
        <v>1359</v>
      </c>
      <c r="G70" s="171">
        <v>74228.53</v>
      </c>
      <c r="H70" s="152">
        <v>45135</v>
      </c>
      <c r="I70" s="178" t="s">
        <v>1576</v>
      </c>
      <c r="J70" s="154">
        <v>1474.77</v>
      </c>
      <c r="K70" s="150">
        <v>31486106989</v>
      </c>
      <c r="L70" s="165">
        <f t="shared" si="0"/>
        <v>72753.759999999995</v>
      </c>
    </row>
    <row r="71" spans="2:13" ht="15.75" x14ac:dyDescent="0.25">
      <c r="B71" s="148" t="s">
        <v>21</v>
      </c>
      <c r="C71" s="157" t="s">
        <v>1662</v>
      </c>
      <c r="D71" s="152">
        <v>45135</v>
      </c>
      <c r="E71" s="155" t="s">
        <v>1676</v>
      </c>
      <c r="F71" s="177" t="s">
        <v>1359</v>
      </c>
      <c r="G71" s="172">
        <v>19070</v>
      </c>
      <c r="H71" s="152">
        <v>45135</v>
      </c>
      <c r="I71" s="178" t="s">
        <v>1576</v>
      </c>
      <c r="J71" s="156"/>
      <c r="K71" s="157">
        <v>31486784833</v>
      </c>
      <c r="L71" s="165">
        <f t="shared" si="0"/>
        <v>19070</v>
      </c>
    </row>
    <row r="72" spans="2:13" ht="15.75" x14ac:dyDescent="0.25">
      <c r="B72" s="148" t="s">
        <v>1654</v>
      </c>
      <c r="C72" s="157" t="s">
        <v>1663</v>
      </c>
      <c r="D72" s="152">
        <v>45135</v>
      </c>
      <c r="E72" s="155" t="s">
        <v>1677</v>
      </c>
      <c r="F72" s="177" t="s">
        <v>1359</v>
      </c>
      <c r="G72" s="172">
        <v>7946.11</v>
      </c>
      <c r="H72" s="152">
        <v>45135</v>
      </c>
      <c r="I72" s="178" t="s">
        <v>1576</v>
      </c>
      <c r="J72" s="156">
        <v>157.94999999999999</v>
      </c>
      <c r="K72" s="157">
        <v>31486619011</v>
      </c>
      <c r="L72" s="165">
        <f t="shared" si="0"/>
        <v>7788.16</v>
      </c>
    </row>
    <row r="73" spans="2:13" ht="15.75" x14ac:dyDescent="0.25">
      <c r="B73" s="148" t="s">
        <v>1654</v>
      </c>
      <c r="C73" s="150" t="s">
        <v>1664</v>
      </c>
      <c r="D73" s="152">
        <v>45135</v>
      </c>
      <c r="E73" s="153" t="s">
        <v>1678</v>
      </c>
      <c r="F73" s="177" t="s">
        <v>1359</v>
      </c>
      <c r="G73" s="171">
        <v>6384.04</v>
      </c>
      <c r="H73" s="152">
        <v>45135</v>
      </c>
      <c r="I73" s="178" t="s">
        <v>1576</v>
      </c>
      <c r="J73" s="154">
        <v>126.21</v>
      </c>
      <c r="K73" s="150">
        <v>31486527171</v>
      </c>
      <c r="L73" s="165">
        <f t="shared" si="0"/>
        <v>6257.83</v>
      </c>
    </row>
    <row r="74" spans="2:13" ht="15.75" x14ac:dyDescent="0.25">
      <c r="B74" s="149" t="s">
        <v>1655</v>
      </c>
      <c r="C74" s="117" t="s">
        <v>1665</v>
      </c>
      <c r="D74" s="120">
        <v>45135</v>
      </c>
      <c r="E74" s="153" t="s">
        <v>1679</v>
      </c>
      <c r="F74" s="177" t="s">
        <v>1359</v>
      </c>
      <c r="G74" s="121">
        <v>4215.99</v>
      </c>
      <c r="H74" s="120">
        <v>45135</v>
      </c>
      <c r="I74" s="178" t="s">
        <v>1576</v>
      </c>
      <c r="J74" s="123"/>
      <c r="K74" s="124">
        <v>31486668040</v>
      </c>
      <c r="L74" s="165">
        <f t="shared" si="0"/>
        <v>4215.99</v>
      </c>
    </row>
    <row r="75" spans="2:13" ht="15.75" x14ac:dyDescent="0.25">
      <c r="B75" s="117" t="s">
        <v>1656</v>
      </c>
      <c r="C75" s="176" t="s">
        <v>1666</v>
      </c>
      <c r="D75" s="120">
        <v>45135</v>
      </c>
      <c r="E75" s="153" t="s">
        <v>1680</v>
      </c>
      <c r="F75" s="177" t="s">
        <v>1359</v>
      </c>
      <c r="G75" s="171">
        <v>4293</v>
      </c>
      <c r="H75" s="120">
        <v>45135</v>
      </c>
      <c r="I75" s="178" t="s">
        <v>1576</v>
      </c>
      <c r="J75" s="154"/>
      <c r="K75" s="150">
        <v>31486717585</v>
      </c>
      <c r="L75" s="165">
        <f t="shared" si="0"/>
        <v>4293</v>
      </c>
    </row>
    <row r="76" spans="2:13" ht="30.75" x14ac:dyDescent="0.25">
      <c r="B76" s="149" t="s">
        <v>21</v>
      </c>
      <c r="C76" s="176" t="s">
        <v>1667</v>
      </c>
      <c r="D76" s="120">
        <v>45135</v>
      </c>
      <c r="E76" s="115" t="s">
        <v>1681</v>
      </c>
      <c r="F76" s="177" t="s">
        <v>1359</v>
      </c>
      <c r="G76" s="171">
        <v>2808</v>
      </c>
      <c r="H76" s="120">
        <v>45135</v>
      </c>
      <c r="I76" s="178" t="s">
        <v>1576</v>
      </c>
      <c r="J76" s="154"/>
      <c r="K76" s="150">
        <v>31486758347</v>
      </c>
      <c r="L76" s="165">
        <f t="shared" si="0"/>
        <v>2808</v>
      </c>
    </row>
    <row r="77" spans="2:13" ht="15.75" x14ac:dyDescent="0.25">
      <c r="B77" s="116" t="s">
        <v>1657</v>
      </c>
      <c r="C77" s="176" t="s">
        <v>1668</v>
      </c>
      <c r="D77" s="120">
        <v>45138</v>
      </c>
      <c r="E77" s="115" t="s">
        <v>1125</v>
      </c>
      <c r="F77" s="177" t="s">
        <v>1359</v>
      </c>
      <c r="G77" s="171">
        <v>553188.80000000005</v>
      </c>
      <c r="H77" s="120">
        <v>45138</v>
      </c>
      <c r="I77" s="178" t="s">
        <v>1576</v>
      </c>
      <c r="J77" s="154">
        <v>23464</v>
      </c>
      <c r="K77" s="150">
        <v>31514604724</v>
      </c>
      <c r="L77" s="165">
        <f t="shared" si="0"/>
        <v>529724.80000000005</v>
      </c>
    </row>
    <row r="78" spans="2:13" ht="30.75" x14ac:dyDescent="0.25">
      <c r="B78" s="149" t="s">
        <v>1658</v>
      </c>
      <c r="C78" s="176" t="s">
        <v>1669</v>
      </c>
      <c r="D78" s="120">
        <v>45138</v>
      </c>
      <c r="E78" s="115" t="s">
        <v>56</v>
      </c>
      <c r="F78" s="177" t="s">
        <v>1359</v>
      </c>
      <c r="G78" s="171">
        <v>143283.35999999999</v>
      </c>
      <c r="H78" s="120">
        <v>45138</v>
      </c>
      <c r="I78" s="178" t="s">
        <v>1576</v>
      </c>
      <c r="J78" s="154">
        <v>6899.1</v>
      </c>
      <c r="K78" s="150">
        <v>31514652253</v>
      </c>
      <c r="L78" s="165">
        <f t="shared" si="0"/>
        <v>136384.25999999998</v>
      </c>
    </row>
    <row r="79" spans="2:13" ht="15.75" x14ac:dyDescent="0.25">
      <c r="B79" s="149" t="s">
        <v>1659</v>
      </c>
      <c r="C79" s="150" t="s">
        <v>1670</v>
      </c>
      <c r="D79" s="120">
        <v>45138</v>
      </c>
      <c r="E79" s="115" t="s">
        <v>83</v>
      </c>
      <c r="F79" s="177" t="s">
        <v>1359</v>
      </c>
      <c r="G79" s="171">
        <v>93500</v>
      </c>
      <c r="H79" s="120">
        <v>45138</v>
      </c>
      <c r="I79" s="178" t="s">
        <v>1576</v>
      </c>
      <c r="J79" s="154">
        <v>3961</v>
      </c>
      <c r="K79" s="150">
        <v>31514686617</v>
      </c>
      <c r="L79" s="165">
        <f t="shared" si="0"/>
        <v>89539</v>
      </c>
    </row>
    <row r="80" spans="2:13" ht="15.75" x14ac:dyDescent="0.25">
      <c r="B80" s="149" t="s">
        <v>1521</v>
      </c>
      <c r="C80" s="150" t="s">
        <v>1671</v>
      </c>
      <c r="D80" s="120">
        <v>45138</v>
      </c>
      <c r="E80" s="115"/>
      <c r="F80" s="177" t="s">
        <v>1359</v>
      </c>
      <c r="G80" s="171">
        <v>673273.63</v>
      </c>
      <c r="H80" s="120">
        <v>45138</v>
      </c>
      <c r="I80" s="178" t="s">
        <v>1576</v>
      </c>
      <c r="J80" s="154">
        <v>28528.54</v>
      </c>
      <c r="K80" s="150">
        <v>31514540305</v>
      </c>
      <c r="L80" s="165">
        <f t="shared" si="0"/>
        <v>644745.09</v>
      </c>
    </row>
    <row r="81" spans="2:12" ht="15.75" x14ac:dyDescent="0.25">
      <c r="B81" s="149" t="s">
        <v>1434</v>
      </c>
      <c r="C81" s="150" t="s">
        <v>1672</v>
      </c>
      <c r="D81" s="120">
        <v>45138</v>
      </c>
      <c r="E81" s="115" t="s">
        <v>1682</v>
      </c>
      <c r="F81" s="177" t="s">
        <v>1359</v>
      </c>
      <c r="G81" s="171">
        <v>29500</v>
      </c>
      <c r="H81" s="120">
        <v>45138</v>
      </c>
      <c r="I81" s="178" t="s">
        <v>1576</v>
      </c>
      <c r="J81" s="154">
        <v>1250</v>
      </c>
      <c r="K81" s="150">
        <v>31514735787</v>
      </c>
      <c r="L81" s="165">
        <f t="shared" si="0"/>
        <v>28250</v>
      </c>
    </row>
    <row r="82" spans="2:12" ht="15.75" x14ac:dyDescent="0.25">
      <c r="B82" s="148" t="s">
        <v>1512</v>
      </c>
      <c r="C82" s="150" t="s">
        <v>1673</v>
      </c>
      <c r="D82" s="152">
        <v>45138</v>
      </c>
      <c r="E82" s="153" t="s">
        <v>1683</v>
      </c>
      <c r="F82" s="177" t="s">
        <v>1359</v>
      </c>
      <c r="G82" s="171">
        <v>7590</v>
      </c>
      <c r="H82" s="152">
        <v>45138</v>
      </c>
      <c r="I82" s="178" t="s">
        <v>1576</v>
      </c>
      <c r="J82" s="154">
        <v>379</v>
      </c>
      <c r="K82" s="150">
        <v>31514790251</v>
      </c>
      <c r="L82" s="165">
        <f t="shared" si="0"/>
        <v>7211</v>
      </c>
    </row>
    <row r="83" spans="2:12" ht="15.75" x14ac:dyDescent="0.25">
      <c r="B83" s="148" t="s">
        <v>1468</v>
      </c>
      <c r="C83" s="116" t="s">
        <v>1686</v>
      </c>
      <c r="D83" s="120">
        <v>45110</v>
      </c>
      <c r="E83" s="117" t="s">
        <v>185</v>
      </c>
      <c r="F83" s="177" t="s">
        <v>1359</v>
      </c>
      <c r="G83" s="122">
        <v>7080</v>
      </c>
      <c r="H83" s="120">
        <v>45110</v>
      </c>
      <c r="I83" s="178" t="s">
        <v>1425</v>
      </c>
      <c r="J83" s="123"/>
      <c r="K83" s="124">
        <v>31235280715</v>
      </c>
      <c r="L83" s="165">
        <f t="shared" si="0"/>
        <v>7080</v>
      </c>
    </row>
    <row r="84" spans="2:12" ht="15.75" x14ac:dyDescent="0.25">
      <c r="B84" s="116" t="s">
        <v>1468</v>
      </c>
      <c r="C84" s="116" t="s">
        <v>1686</v>
      </c>
      <c r="D84" s="152">
        <v>45121</v>
      </c>
      <c r="E84" s="116" t="s">
        <v>1691</v>
      </c>
      <c r="F84" s="177" t="s">
        <v>1359</v>
      </c>
      <c r="G84" s="121">
        <v>6608</v>
      </c>
      <c r="H84" s="152">
        <v>45121</v>
      </c>
      <c r="I84" s="178" t="s">
        <v>1425</v>
      </c>
      <c r="J84" s="123"/>
      <c r="K84" s="125">
        <v>31338285283</v>
      </c>
      <c r="L84" s="165">
        <f t="shared" si="0"/>
        <v>6608</v>
      </c>
    </row>
    <row r="85" spans="2:12" ht="15.75" x14ac:dyDescent="0.25">
      <c r="B85" s="148" t="s">
        <v>1468</v>
      </c>
      <c r="C85" s="155" t="s">
        <v>1686</v>
      </c>
      <c r="D85" s="120">
        <v>45119</v>
      </c>
      <c r="E85" s="117" t="s">
        <v>1692</v>
      </c>
      <c r="F85" s="177" t="s">
        <v>1359</v>
      </c>
      <c r="G85" s="121">
        <v>6254</v>
      </c>
      <c r="H85" s="120">
        <v>45119</v>
      </c>
      <c r="I85" s="178" t="s">
        <v>1425</v>
      </c>
      <c r="J85" s="123"/>
      <c r="K85" s="124">
        <v>31319005866</v>
      </c>
      <c r="L85" s="165">
        <f t="shared" si="0"/>
        <v>6254</v>
      </c>
    </row>
    <row r="86" spans="2:12" ht="15.75" x14ac:dyDescent="0.25">
      <c r="B86" s="148" t="s">
        <v>1684</v>
      </c>
      <c r="C86" s="116" t="s">
        <v>1687</v>
      </c>
      <c r="D86" s="120">
        <v>45131</v>
      </c>
      <c r="E86" s="117" t="s">
        <v>1693</v>
      </c>
      <c r="F86" s="177" t="s">
        <v>1359</v>
      </c>
      <c r="G86" s="122">
        <v>10000</v>
      </c>
      <c r="H86" s="120">
        <v>45131</v>
      </c>
      <c r="I86" s="178" t="s">
        <v>1425</v>
      </c>
      <c r="J86" s="123"/>
      <c r="K86" s="124">
        <v>31438239286</v>
      </c>
      <c r="L86" s="165">
        <f t="shared" si="0"/>
        <v>10000</v>
      </c>
    </row>
    <row r="87" spans="2:12" ht="15.75" x14ac:dyDescent="0.25">
      <c r="B87" s="148" t="s">
        <v>1685</v>
      </c>
      <c r="C87" s="117" t="s">
        <v>1688</v>
      </c>
      <c r="D87" s="120">
        <v>45131</v>
      </c>
      <c r="E87" s="117" t="s">
        <v>1693</v>
      </c>
      <c r="F87" s="177" t="s">
        <v>1359</v>
      </c>
      <c r="G87" s="121">
        <v>10000</v>
      </c>
      <c r="H87" s="120">
        <v>45131</v>
      </c>
      <c r="I87" s="178" t="s">
        <v>1425</v>
      </c>
      <c r="J87" s="123"/>
      <c r="K87" s="124">
        <v>31438268536</v>
      </c>
      <c r="L87" s="165">
        <f t="shared" si="0"/>
        <v>10000</v>
      </c>
    </row>
    <row r="88" spans="2:12" ht="15.75" x14ac:dyDescent="0.25">
      <c r="B88" s="148" t="s">
        <v>1579</v>
      </c>
      <c r="C88" s="155" t="s">
        <v>1689</v>
      </c>
      <c r="D88" s="152">
        <v>45135</v>
      </c>
      <c r="E88" s="116" t="s">
        <v>1125</v>
      </c>
      <c r="F88" s="177" t="s">
        <v>1359</v>
      </c>
      <c r="G88" s="121">
        <v>55900</v>
      </c>
      <c r="H88" s="152">
        <v>45135</v>
      </c>
      <c r="I88" s="178" t="s">
        <v>1425</v>
      </c>
      <c r="J88" s="123">
        <v>2795</v>
      </c>
      <c r="K88" s="125">
        <v>31486978776</v>
      </c>
      <c r="L88" s="165">
        <f t="shared" si="0"/>
        <v>53105</v>
      </c>
    </row>
    <row r="89" spans="2:12" ht="15.75" x14ac:dyDescent="0.25">
      <c r="B89" s="148" t="s">
        <v>1611</v>
      </c>
      <c r="C89" s="155" t="s">
        <v>1690</v>
      </c>
      <c r="D89" s="152">
        <v>45135</v>
      </c>
      <c r="E89" s="116" t="s">
        <v>1694</v>
      </c>
      <c r="F89" s="177" t="s">
        <v>1359</v>
      </c>
      <c r="G89" s="121">
        <v>124490</v>
      </c>
      <c r="H89" s="152">
        <v>45135</v>
      </c>
      <c r="I89" s="178" t="s">
        <v>1425</v>
      </c>
      <c r="J89" s="123">
        <v>5275</v>
      </c>
      <c r="K89" s="125">
        <v>31486916917</v>
      </c>
      <c r="L89" s="165">
        <f t="shared" si="0"/>
        <v>119215</v>
      </c>
    </row>
    <row r="90" spans="2:12" s="179" customFormat="1" ht="18.75" x14ac:dyDescent="0.3">
      <c r="D90" s="180"/>
      <c r="E90" s="180"/>
      <c r="G90" s="181">
        <f>SUM(G69:G89)</f>
        <v>1893400.96</v>
      </c>
      <c r="H90" s="180"/>
      <c r="I90" s="180"/>
      <c r="J90" s="181">
        <f>SUM(J69:J89)</f>
        <v>76379.320000000007</v>
      </c>
      <c r="K90" s="180"/>
      <c r="L90" s="181">
        <f>SUM(L69:L89)</f>
        <v>1817021.6400000001</v>
      </c>
    </row>
    <row r="92" spans="2:12" ht="51.6" customHeight="1" x14ac:dyDescent="0.25">
      <c r="D92" s="56"/>
      <c r="E92" s="56"/>
      <c r="F92" s="110"/>
      <c r="G92" s="168"/>
      <c r="H92" s="137"/>
      <c r="J92" s="168"/>
      <c r="K92" s="168"/>
      <c r="L92" s="168"/>
    </row>
    <row r="93" spans="2:12" x14ac:dyDescent="0.25">
      <c r="D93" s="56"/>
      <c r="E93" s="56"/>
      <c r="H93" s="67"/>
    </row>
    <row r="94" spans="2:12" x14ac:dyDescent="0.25">
      <c r="B94" s="75"/>
      <c r="E94" s="56"/>
    </row>
    <row r="95" spans="2:12" x14ac:dyDescent="0.25">
      <c r="B95" s="127"/>
      <c r="D95" s="188"/>
      <c r="E95" s="188"/>
    </row>
    <row r="96" spans="2:12" ht="27.6" customHeight="1" x14ac:dyDescent="0.25">
      <c r="B96" s="67" t="s">
        <v>1462</v>
      </c>
      <c r="D96" s="189" t="s">
        <v>1507</v>
      </c>
      <c r="E96" s="189"/>
    </row>
    <row r="97" spans="2:5" x14ac:dyDescent="0.25">
      <c r="B97" s="173" t="s">
        <v>1497</v>
      </c>
      <c r="D97" s="187" t="s">
        <v>1350</v>
      </c>
      <c r="E97" s="187"/>
    </row>
    <row r="98" spans="2:5" x14ac:dyDescent="0.25">
      <c r="B98" s="75"/>
      <c r="E98" s="56"/>
    </row>
    <row r="99" spans="2:5" x14ac:dyDescent="0.25">
      <c r="B99" s="75"/>
      <c r="E99" s="56"/>
    </row>
    <row r="100" spans="2:5" x14ac:dyDescent="0.25">
      <c r="B100" s="75"/>
      <c r="E100" s="56"/>
    </row>
    <row r="101" spans="2:5" x14ac:dyDescent="0.25">
      <c r="B101" s="68"/>
      <c r="E101" s="56"/>
    </row>
    <row r="102" spans="2:5" x14ac:dyDescent="0.25">
      <c r="C102" s="173"/>
      <c r="E102" s="56"/>
    </row>
    <row r="103" spans="2:5" x14ac:dyDescent="0.25">
      <c r="C103" s="173"/>
      <c r="E103" s="56"/>
    </row>
    <row r="104" spans="2:5" x14ac:dyDescent="0.25">
      <c r="C104" s="173"/>
      <c r="E104" s="56"/>
    </row>
  </sheetData>
  <mergeCells count="7">
    <mergeCell ref="D96:E96"/>
    <mergeCell ref="D95:E95"/>
    <mergeCell ref="D97:E97"/>
    <mergeCell ref="C4:G4"/>
    <mergeCell ref="B48:F48"/>
    <mergeCell ref="C65:G65"/>
    <mergeCell ref="C66:G66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RowHeight="15" x14ac:dyDescent="0.25"/>
  <cols>
    <col min="2" max="2" width="23.7109375" customWidth="1"/>
    <col min="3" max="3" width="14.140625" customWidth="1"/>
    <col min="4" max="4" width="13.140625" customWidth="1"/>
    <col min="5" max="5" width="14.85546875" bestFit="1" customWidth="1"/>
  </cols>
  <sheetData>
    <row r="4" spans="1:8" s="13" customFormat="1" x14ac:dyDescent="0.25">
      <c r="B4" s="13" t="s">
        <v>1351</v>
      </c>
      <c r="C4" s="13" t="s">
        <v>1352</v>
      </c>
      <c r="D4" s="13" t="s">
        <v>1353</v>
      </c>
      <c r="E4" s="13" t="s">
        <v>1354</v>
      </c>
    </row>
    <row r="5" spans="1:8" x14ac:dyDescent="0.25">
      <c r="A5">
        <v>511</v>
      </c>
      <c r="B5" s="52">
        <v>8550</v>
      </c>
      <c r="C5" s="52">
        <f>B5*5%</f>
        <v>427.5</v>
      </c>
      <c r="D5" s="52">
        <f>B5*18%</f>
        <v>1539</v>
      </c>
      <c r="E5" s="52">
        <f>+B5+D5-C5</f>
        <v>9661.5</v>
      </c>
      <c r="F5" s="53"/>
      <c r="H5" s="53">
        <f>+B5+D5</f>
        <v>10089</v>
      </c>
    </row>
    <row r="6" spans="1:8" x14ac:dyDescent="0.25">
      <c r="A6">
        <v>571</v>
      </c>
      <c r="B6" s="52">
        <v>41500</v>
      </c>
      <c r="C6" s="52">
        <f>B6*5%</f>
        <v>2075</v>
      </c>
      <c r="D6" s="52">
        <f>B6*18%</f>
        <v>7470</v>
      </c>
      <c r="E6" s="52">
        <f t="shared" ref="E6:E11" si="0">+B6+D6-C6</f>
        <v>46895</v>
      </c>
      <c r="F6" s="53"/>
      <c r="H6" s="53">
        <f t="shared" ref="H6:H13" si="1">+B6+D6</f>
        <v>48970</v>
      </c>
    </row>
    <row r="7" spans="1:8" x14ac:dyDescent="0.25">
      <c r="A7">
        <v>573</v>
      </c>
      <c r="B7" s="52">
        <v>12725</v>
      </c>
      <c r="C7" s="52">
        <f t="shared" ref="C7:C12" si="2">B7*5%</f>
        <v>636.25</v>
      </c>
      <c r="D7" s="52">
        <f t="shared" ref="D7:D11" si="3">B7*18%</f>
        <v>2290.5</v>
      </c>
      <c r="E7" s="52">
        <f t="shared" si="0"/>
        <v>14379.25</v>
      </c>
      <c r="F7" s="53"/>
      <c r="H7" s="53">
        <f t="shared" si="1"/>
        <v>15015.5</v>
      </c>
    </row>
    <row r="8" spans="1:8" x14ac:dyDescent="0.25">
      <c r="A8">
        <v>576</v>
      </c>
      <c r="B8" s="52">
        <v>21050</v>
      </c>
      <c r="C8" s="52">
        <f t="shared" si="2"/>
        <v>1052.5</v>
      </c>
      <c r="D8" s="52">
        <f t="shared" si="3"/>
        <v>3789</v>
      </c>
      <c r="E8" s="52">
        <f t="shared" si="0"/>
        <v>23786.5</v>
      </c>
      <c r="F8" s="53"/>
      <c r="H8" s="53">
        <f t="shared" si="1"/>
        <v>24839</v>
      </c>
    </row>
    <row r="9" spans="1:8" x14ac:dyDescent="0.25">
      <c r="A9">
        <v>577</v>
      </c>
      <c r="B9" s="52">
        <v>18975</v>
      </c>
      <c r="C9" s="52">
        <f t="shared" si="2"/>
        <v>948.75</v>
      </c>
      <c r="D9" s="52">
        <f t="shared" si="3"/>
        <v>3415.5</v>
      </c>
      <c r="E9" s="52">
        <f t="shared" si="0"/>
        <v>21441.75</v>
      </c>
      <c r="F9" s="53"/>
      <c r="H9" s="53">
        <f t="shared" si="1"/>
        <v>22390.5</v>
      </c>
    </row>
    <row r="10" spans="1:8" x14ac:dyDescent="0.25">
      <c r="A10">
        <v>512</v>
      </c>
      <c r="B10" s="52">
        <v>11450</v>
      </c>
      <c r="C10" s="52">
        <f t="shared" si="2"/>
        <v>572.5</v>
      </c>
      <c r="D10" s="52">
        <f t="shared" si="3"/>
        <v>2061</v>
      </c>
      <c r="E10" s="52">
        <f t="shared" si="0"/>
        <v>12938.5</v>
      </c>
      <c r="F10" s="53"/>
      <c r="H10" s="53">
        <f t="shared" si="1"/>
        <v>13511</v>
      </c>
    </row>
    <row r="11" spans="1:8" x14ac:dyDescent="0.25">
      <c r="A11">
        <v>473</v>
      </c>
      <c r="B11" s="52">
        <v>15750</v>
      </c>
      <c r="C11" s="52">
        <f t="shared" si="2"/>
        <v>787.5</v>
      </c>
      <c r="D11" s="52">
        <f t="shared" si="3"/>
        <v>2835</v>
      </c>
      <c r="E11" s="52">
        <f t="shared" si="0"/>
        <v>17797.5</v>
      </c>
      <c r="F11" s="53"/>
      <c r="H11" s="53">
        <f t="shared" si="1"/>
        <v>18585</v>
      </c>
    </row>
    <row r="12" spans="1:8" x14ac:dyDescent="0.25">
      <c r="B12" s="52">
        <v>92430</v>
      </c>
      <c r="C12" s="52">
        <f t="shared" si="2"/>
        <v>4621.5</v>
      </c>
      <c r="D12" s="52"/>
      <c r="E12" s="52">
        <f>B12-C12</f>
        <v>87808.5</v>
      </c>
      <c r="F12" s="53"/>
      <c r="H12" s="53">
        <f t="shared" si="1"/>
        <v>92430</v>
      </c>
    </row>
    <row r="13" spans="1:8" x14ac:dyDescent="0.25">
      <c r="B13" s="55"/>
      <c r="C13" s="55">
        <f>B13*5%</f>
        <v>0</v>
      </c>
      <c r="D13" s="55">
        <f>B13*18%</f>
        <v>0</v>
      </c>
      <c r="E13" s="52">
        <f>+B13+D13-C13</f>
        <v>0</v>
      </c>
      <c r="F13" s="53"/>
      <c r="H13" s="53">
        <f t="shared" si="1"/>
        <v>0</v>
      </c>
    </row>
    <row r="14" spans="1:8" x14ac:dyDescent="0.25">
      <c r="B14" s="54">
        <f>SUM(B5:B13)</f>
        <v>222430</v>
      </c>
      <c r="C14" s="54">
        <f>SUM(C5:C13)</f>
        <v>11121.5</v>
      </c>
      <c r="D14" s="54">
        <f>SUM(D5:D13)</f>
        <v>23400</v>
      </c>
      <c r="E14" s="54">
        <f>B14+D14-C14</f>
        <v>234708.5</v>
      </c>
      <c r="F14" s="54"/>
      <c r="H14" s="54">
        <f>SUM(H5:H13)</f>
        <v>245830</v>
      </c>
    </row>
    <row r="15" spans="1:8" x14ac:dyDescent="0.25">
      <c r="C15" s="53"/>
      <c r="D15" s="53"/>
      <c r="E15" s="52"/>
    </row>
    <row r="16" spans="1:8" x14ac:dyDescent="0.25">
      <c r="E16" s="54"/>
      <c r="F16" s="53"/>
    </row>
    <row r="17" spans="3:4" x14ac:dyDescent="0.25">
      <c r="C17" s="53">
        <f>+B14+D14</f>
        <v>245830</v>
      </c>
      <c r="D17" s="53">
        <f>+C17-C14</f>
        <v>234708.5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 x14ac:dyDescent="0.2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82" t="s">
        <v>151</v>
      </c>
      <c r="B2" s="182"/>
      <c r="C2" s="182"/>
      <c r="D2" s="182"/>
      <c r="E2" s="182"/>
    </row>
    <row r="3" spans="1:8" ht="15" customHeight="1" x14ac:dyDescent="0.25">
      <c r="A3" s="182"/>
      <c r="B3" s="182"/>
      <c r="C3" s="182"/>
      <c r="D3" s="182"/>
      <c r="E3" s="182"/>
    </row>
    <row r="4" spans="1:8" ht="15" customHeight="1" x14ac:dyDescent="0.25">
      <c r="A4" s="182"/>
      <c r="B4" s="182"/>
      <c r="C4" s="182"/>
      <c r="D4" s="182"/>
      <c r="E4" s="182"/>
    </row>
    <row r="5" spans="1:8" ht="14.25" customHeight="1" x14ac:dyDescent="0.25">
      <c r="A5" s="182"/>
      <c r="B5" s="182"/>
      <c r="C5" s="182"/>
      <c r="D5" s="182"/>
      <c r="E5" s="182"/>
      <c r="F5" s="38"/>
    </row>
    <row r="6" spans="1:8" ht="41.25" customHeight="1" x14ac:dyDescent="0.25">
      <c r="A6" s="183" t="s">
        <v>1061</v>
      </c>
      <c r="B6" s="183"/>
      <c r="C6" s="183"/>
      <c r="D6" s="183"/>
      <c r="E6" s="183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 x14ac:dyDescent="0.25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 x14ac:dyDescent="0.25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 x14ac:dyDescent="0.25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 x14ac:dyDescent="0.25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 x14ac:dyDescent="0.25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 x14ac:dyDescent="0.25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 x14ac:dyDescent="0.25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 x14ac:dyDescent="0.25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 x14ac:dyDescent="0.25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 x14ac:dyDescent="0.25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 x14ac:dyDescent="0.25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 x14ac:dyDescent="0.25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 x14ac:dyDescent="0.25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 x14ac:dyDescent="0.25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 x14ac:dyDescent="0.25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 x14ac:dyDescent="0.25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 x14ac:dyDescent="0.25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 x14ac:dyDescent="0.25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 x14ac:dyDescent="0.25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 x14ac:dyDescent="0.25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 x14ac:dyDescent="0.25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 x14ac:dyDescent="0.25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 x14ac:dyDescent="0.25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 x14ac:dyDescent="0.25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 x14ac:dyDescent="0.25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 x14ac:dyDescent="0.25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 x14ac:dyDescent="0.25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 x14ac:dyDescent="0.25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 x14ac:dyDescent="0.25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 x14ac:dyDescent="0.25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 x14ac:dyDescent="0.25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 x14ac:dyDescent="0.25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 x14ac:dyDescent="0.25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 x14ac:dyDescent="0.25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 x14ac:dyDescent="0.25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 x14ac:dyDescent="0.25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 x14ac:dyDescent="0.2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 x14ac:dyDescent="0.2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 x14ac:dyDescent="0.2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 x14ac:dyDescent="0.2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 x14ac:dyDescent="0.2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 x14ac:dyDescent="0.2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 x14ac:dyDescent="0.2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 x14ac:dyDescent="0.2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 x14ac:dyDescent="0.2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 x14ac:dyDescent="0.2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 x14ac:dyDescent="0.2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 x14ac:dyDescent="0.2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 x14ac:dyDescent="0.2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 x14ac:dyDescent="0.2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 x14ac:dyDescent="0.2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 x14ac:dyDescent="0.2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 x14ac:dyDescent="0.2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 x14ac:dyDescent="0.2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 x14ac:dyDescent="0.2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 x14ac:dyDescent="0.2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 x14ac:dyDescent="0.2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 x14ac:dyDescent="0.2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 x14ac:dyDescent="0.2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 x14ac:dyDescent="0.2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 x14ac:dyDescent="0.2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 x14ac:dyDescent="0.2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 x14ac:dyDescent="0.2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 x14ac:dyDescent="0.2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 x14ac:dyDescent="0.2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 x14ac:dyDescent="0.25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 x14ac:dyDescent="0.25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 x14ac:dyDescent="0.25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 x14ac:dyDescent="0.2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 x14ac:dyDescent="0.2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 x14ac:dyDescent="0.2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 x14ac:dyDescent="0.25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 x14ac:dyDescent="0.25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 x14ac:dyDescent="0.25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 x14ac:dyDescent="0.2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 x14ac:dyDescent="0.2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 x14ac:dyDescent="0.2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 x14ac:dyDescent="0.2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 x14ac:dyDescent="0.2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 x14ac:dyDescent="0.2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 x14ac:dyDescent="0.2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 x14ac:dyDescent="0.2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 x14ac:dyDescent="0.2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 x14ac:dyDescent="0.2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 x14ac:dyDescent="0.2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 x14ac:dyDescent="0.2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 x14ac:dyDescent="0.2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 x14ac:dyDescent="0.2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 x14ac:dyDescent="0.2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 x14ac:dyDescent="0.2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 x14ac:dyDescent="0.2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 x14ac:dyDescent="0.2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 x14ac:dyDescent="0.2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 x14ac:dyDescent="0.2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 x14ac:dyDescent="0.2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 x14ac:dyDescent="0.2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 x14ac:dyDescent="0.2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 x14ac:dyDescent="0.2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 x14ac:dyDescent="0.2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 x14ac:dyDescent="0.2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 x14ac:dyDescent="0.2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 x14ac:dyDescent="0.2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 x14ac:dyDescent="0.2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 x14ac:dyDescent="0.2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 x14ac:dyDescent="0.2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 x14ac:dyDescent="0.2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 x14ac:dyDescent="0.2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 x14ac:dyDescent="0.2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 x14ac:dyDescent="0.2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 x14ac:dyDescent="0.2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 x14ac:dyDescent="0.2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 x14ac:dyDescent="0.2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 x14ac:dyDescent="0.2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 x14ac:dyDescent="0.2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 x14ac:dyDescent="0.2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 x14ac:dyDescent="0.2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 x14ac:dyDescent="0.2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 x14ac:dyDescent="0.2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 x14ac:dyDescent="0.2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 x14ac:dyDescent="0.2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 x14ac:dyDescent="0.2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 x14ac:dyDescent="0.2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 x14ac:dyDescent="0.2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 x14ac:dyDescent="0.2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 x14ac:dyDescent="0.2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 x14ac:dyDescent="0.2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 x14ac:dyDescent="0.2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 x14ac:dyDescent="0.2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 x14ac:dyDescent="0.2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 x14ac:dyDescent="0.2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 x14ac:dyDescent="0.2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 x14ac:dyDescent="0.2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 x14ac:dyDescent="0.2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 x14ac:dyDescent="0.2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 x14ac:dyDescent="0.2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 x14ac:dyDescent="0.2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 x14ac:dyDescent="0.2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 x14ac:dyDescent="0.2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 x14ac:dyDescent="0.2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 x14ac:dyDescent="0.2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 x14ac:dyDescent="0.2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 x14ac:dyDescent="0.2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 x14ac:dyDescent="0.2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 x14ac:dyDescent="0.2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 x14ac:dyDescent="0.2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 x14ac:dyDescent="0.2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 x14ac:dyDescent="0.2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 x14ac:dyDescent="0.2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 x14ac:dyDescent="0.2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 x14ac:dyDescent="0.2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 x14ac:dyDescent="0.2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 x14ac:dyDescent="0.2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 x14ac:dyDescent="0.2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 x14ac:dyDescent="0.2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 x14ac:dyDescent="0.2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 x14ac:dyDescent="0.2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 x14ac:dyDescent="0.2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 x14ac:dyDescent="0.2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 x14ac:dyDescent="0.2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 x14ac:dyDescent="0.2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 x14ac:dyDescent="0.2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 x14ac:dyDescent="0.2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 x14ac:dyDescent="0.2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 x14ac:dyDescent="0.2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 x14ac:dyDescent="0.2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 x14ac:dyDescent="0.2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 x14ac:dyDescent="0.2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 x14ac:dyDescent="0.2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 x14ac:dyDescent="0.2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 x14ac:dyDescent="0.2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 x14ac:dyDescent="0.2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 x14ac:dyDescent="0.2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 x14ac:dyDescent="0.2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 x14ac:dyDescent="0.2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 x14ac:dyDescent="0.2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 x14ac:dyDescent="0.2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 x14ac:dyDescent="0.2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 x14ac:dyDescent="0.2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 x14ac:dyDescent="0.2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 x14ac:dyDescent="0.2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 x14ac:dyDescent="0.2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 x14ac:dyDescent="0.2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 x14ac:dyDescent="0.2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 x14ac:dyDescent="0.25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 x14ac:dyDescent="0.2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 x14ac:dyDescent="0.2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 x14ac:dyDescent="0.2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 x14ac:dyDescent="0.2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 x14ac:dyDescent="0.2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 x14ac:dyDescent="0.2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 x14ac:dyDescent="0.2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 x14ac:dyDescent="0.2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 x14ac:dyDescent="0.2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 x14ac:dyDescent="0.2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 x14ac:dyDescent="0.2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 x14ac:dyDescent="0.2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 x14ac:dyDescent="0.2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 x14ac:dyDescent="0.2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 x14ac:dyDescent="0.2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 x14ac:dyDescent="0.2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 x14ac:dyDescent="0.2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 x14ac:dyDescent="0.2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 x14ac:dyDescent="0.2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 x14ac:dyDescent="0.2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 x14ac:dyDescent="0.2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 x14ac:dyDescent="0.2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 x14ac:dyDescent="0.2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 x14ac:dyDescent="0.2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 x14ac:dyDescent="0.2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 x14ac:dyDescent="0.2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 x14ac:dyDescent="0.2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 x14ac:dyDescent="0.2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 x14ac:dyDescent="0.2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 x14ac:dyDescent="0.2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 x14ac:dyDescent="0.2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 x14ac:dyDescent="0.2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 x14ac:dyDescent="0.2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 x14ac:dyDescent="0.2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 x14ac:dyDescent="0.2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 x14ac:dyDescent="0.2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 x14ac:dyDescent="0.2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 x14ac:dyDescent="0.2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 x14ac:dyDescent="0.2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 x14ac:dyDescent="0.2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 x14ac:dyDescent="0.2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 x14ac:dyDescent="0.2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 x14ac:dyDescent="0.2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 x14ac:dyDescent="0.2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 x14ac:dyDescent="0.2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 x14ac:dyDescent="0.2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 x14ac:dyDescent="0.2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 x14ac:dyDescent="0.2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 x14ac:dyDescent="0.2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 x14ac:dyDescent="0.2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 x14ac:dyDescent="0.2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 x14ac:dyDescent="0.2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 x14ac:dyDescent="0.2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 x14ac:dyDescent="0.2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 x14ac:dyDescent="0.2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 x14ac:dyDescent="0.2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 x14ac:dyDescent="0.2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 x14ac:dyDescent="0.2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 x14ac:dyDescent="0.2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 x14ac:dyDescent="0.2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 x14ac:dyDescent="0.2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 x14ac:dyDescent="0.2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 x14ac:dyDescent="0.2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 x14ac:dyDescent="0.2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 x14ac:dyDescent="0.2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 x14ac:dyDescent="0.2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 x14ac:dyDescent="0.2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 x14ac:dyDescent="0.2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 x14ac:dyDescent="0.2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 x14ac:dyDescent="0.2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 x14ac:dyDescent="0.2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 x14ac:dyDescent="0.2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 x14ac:dyDescent="0.2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 x14ac:dyDescent="0.2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 x14ac:dyDescent="0.2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 x14ac:dyDescent="0.2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 x14ac:dyDescent="0.2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 x14ac:dyDescent="0.2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 x14ac:dyDescent="0.2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 x14ac:dyDescent="0.2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 x14ac:dyDescent="0.2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 x14ac:dyDescent="0.2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 x14ac:dyDescent="0.2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 x14ac:dyDescent="0.2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 x14ac:dyDescent="0.2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 x14ac:dyDescent="0.2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 x14ac:dyDescent="0.2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 x14ac:dyDescent="0.2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 x14ac:dyDescent="0.2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 x14ac:dyDescent="0.2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 x14ac:dyDescent="0.2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 x14ac:dyDescent="0.2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 x14ac:dyDescent="0.2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 x14ac:dyDescent="0.2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 x14ac:dyDescent="0.2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 x14ac:dyDescent="0.2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 x14ac:dyDescent="0.2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 x14ac:dyDescent="0.2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 x14ac:dyDescent="0.2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 x14ac:dyDescent="0.2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 x14ac:dyDescent="0.2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 x14ac:dyDescent="0.2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 x14ac:dyDescent="0.2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 x14ac:dyDescent="0.2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 x14ac:dyDescent="0.2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 x14ac:dyDescent="0.2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 x14ac:dyDescent="0.2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 x14ac:dyDescent="0.2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 x14ac:dyDescent="0.2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 x14ac:dyDescent="0.2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 x14ac:dyDescent="0.2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 x14ac:dyDescent="0.2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 x14ac:dyDescent="0.2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 x14ac:dyDescent="0.2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 x14ac:dyDescent="0.2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 x14ac:dyDescent="0.2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 x14ac:dyDescent="0.2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 x14ac:dyDescent="0.2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 x14ac:dyDescent="0.2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 x14ac:dyDescent="0.2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 x14ac:dyDescent="0.2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 x14ac:dyDescent="0.2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 x14ac:dyDescent="0.2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 x14ac:dyDescent="0.2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 x14ac:dyDescent="0.2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 x14ac:dyDescent="0.2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 x14ac:dyDescent="0.2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 x14ac:dyDescent="0.2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 x14ac:dyDescent="0.2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 x14ac:dyDescent="0.2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 x14ac:dyDescent="0.2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 x14ac:dyDescent="0.2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 x14ac:dyDescent="0.25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 x14ac:dyDescent="0.2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 x14ac:dyDescent="0.2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 x14ac:dyDescent="0.2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 x14ac:dyDescent="0.2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 x14ac:dyDescent="0.2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 x14ac:dyDescent="0.2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 x14ac:dyDescent="0.2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 x14ac:dyDescent="0.2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 x14ac:dyDescent="0.2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 x14ac:dyDescent="0.2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 x14ac:dyDescent="0.2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 x14ac:dyDescent="0.2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 x14ac:dyDescent="0.2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 x14ac:dyDescent="0.2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 x14ac:dyDescent="0.2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 x14ac:dyDescent="0.2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 x14ac:dyDescent="0.2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 x14ac:dyDescent="0.2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 x14ac:dyDescent="0.2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 x14ac:dyDescent="0.2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 x14ac:dyDescent="0.2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 x14ac:dyDescent="0.2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 x14ac:dyDescent="0.2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 x14ac:dyDescent="0.2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 x14ac:dyDescent="0.2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 x14ac:dyDescent="0.2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 x14ac:dyDescent="0.2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 x14ac:dyDescent="0.2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 x14ac:dyDescent="0.2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 x14ac:dyDescent="0.2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 x14ac:dyDescent="0.2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 x14ac:dyDescent="0.2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 x14ac:dyDescent="0.2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 x14ac:dyDescent="0.2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 x14ac:dyDescent="0.2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 x14ac:dyDescent="0.2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 x14ac:dyDescent="0.2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 x14ac:dyDescent="0.2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 x14ac:dyDescent="0.2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 x14ac:dyDescent="0.2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 x14ac:dyDescent="0.2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 x14ac:dyDescent="0.2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 x14ac:dyDescent="0.2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 x14ac:dyDescent="0.2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 x14ac:dyDescent="0.2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 x14ac:dyDescent="0.2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 x14ac:dyDescent="0.2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 x14ac:dyDescent="0.2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 x14ac:dyDescent="0.2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 x14ac:dyDescent="0.2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 x14ac:dyDescent="0.2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 x14ac:dyDescent="0.2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 x14ac:dyDescent="0.2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 x14ac:dyDescent="0.2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 x14ac:dyDescent="0.2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 x14ac:dyDescent="0.2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 x14ac:dyDescent="0.2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 x14ac:dyDescent="0.2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 x14ac:dyDescent="0.2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 x14ac:dyDescent="0.2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 x14ac:dyDescent="0.2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 x14ac:dyDescent="0.2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 x14ac:dyDescent="0.2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 x14ac:dyDescent="0.2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 x14ac:dyDescent="0.2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 x14ac:dyDescent="0.2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 x14ac:dyDescent="0.2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 x14ac:dyDescent="0.2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 x14ac:dyDescent="0.2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 x14ac:dyDescent="0.2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 x14ac:dyDescent="0.2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 x14ac:dyDescent="0.2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 x14ac:dyDescent="0.2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 x14ac:dyDescent="0.2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 x14ac:dyDescent="0.2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 x14ac:dyDescent="0.2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 x14ac:dyDescent="0.2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 x14ac:dyDescent="0.2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 x14ac:dyDescent="0.2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 x14ac:dyDescent="0.2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 x14ac:dyDescent="0.2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 x14ac:dyDescent="0.2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 x14ac:dyDescent="0.2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 x14ac:dyDescent="0.2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 x14ac:dyDescent="0.2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 x14ac:dyDescent="0.2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 x14ac:dyDescent="0.2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 x14ac:dyDescent="0.2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 x14ac:dyDescent="0.2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 x14ac:dyDescent="0.2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 x14ac:dyDescent="0.2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 x14ac:dyDescent="0.2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 x14ac:dyDescent="0.2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 x14ac:dyDescent="0.2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 x14ac:dyDescent="0.2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 x14ac:dyDescent="0.2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 x14ac:dyDescent="0.2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 x14ac:dyDescent="0.2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 x14ac:dyDescent="0.3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 x14ac:dyDescent="0.2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 x14ac:dyDescent="0.2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 x14ac:dyDescent="0.2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 x14ac:dyDescent="0.2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 x14ac:dyDescent="0.2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 x14ac:dyDescent="0.2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 x14ac:dyDescent="0.2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 x14ac:dyDescent="0.2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 x14ac:dyDescent="0.2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 x14ac:dyDescent="0.2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 x14ac:dyDescent="0.2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 x14ac:dyDescent="0.2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 x14ac:dyDescent="0.2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 x14ac:dyDescent="0.2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 x14ac:dyDescent="0.2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 x14ac:dyDescent="0.2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 x14ac:dyDescent="0.2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 x14ac:dyDescent="0.2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 x14ac:dyDescent="0.2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 x14ac:dyDescent="0.2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 x14ac:dyDescent="0.2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 x14ac:dyDescent="0.2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 x14ac:dyDescent="0.2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 x14ac:dyDescent="0.2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 x14ac:dyDescent="0.2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 x14ac:dyDescent="0.2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 x14ac:dyDescent="0.2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 x14ac:dyDescent="0.2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 x14ac:dyDescent="0.2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 x14ac:dyDescent="0.2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 x14ac:dyDescent="0.2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 x14ac:dyDescent="0.2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 x14ac:dyDescent="0.2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 x14ac:dyDescent="0.2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 x14ac:dyDescent="0.2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 x14ac:dyDescent="0.2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 x14ac:dyDescent="0.2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 x14ac:dyDescent="0.2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 x14ac:dyDescent="0.2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 x14ac:dyDescent="0.2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 x14ac:dyDescent="0.2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 x14ac:dyDescent="0.2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 x14ac:dyDescent="0.2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 x14ac:dyDescent="0.2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 x14ac:dyDescent="0.2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 x14ac:dyDescent="0.2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 x14ac:dyDescent="0.2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 x14ac:dyDescent="0.2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 x14ac:dyDescent="0.2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 x14ac:dyDescent="0.2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 x14ac:dyDescent="0.2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 x14ac:dyDescent="0.2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 x14ac:dyDescent="0.2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 x14ac:dyDescent="0.2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 x14ac:dyDescent="0.2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 x14ac:dyDescent="0.2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 x14ac:dyDescent="0.2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 x14ac:dyDescent="0.2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 x14ac:dyDescent="0.2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 x14ac:dyDescent="0.2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 x14ac:dyDescent="0.2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 x14ac:dyDescent="0.2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 x14ac:dyDescent="0.2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 x14ac:dyDescent="0.2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 x14ac:dyDescent="0.2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 x14ac:dyDescent="0.2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 x14ac:dyDescent="0.2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 x14ac:dyDescent="0.2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 x14ac:dyDescent="0.2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 x14ac:dyDescent="0.2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 x14ac:dyDescent="0.2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 x14ac:dyDescent="0.2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 x14ac:dyDescent="0.2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 x14ac:dyDescent="0.2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 x14ac:dyDescent="0.2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 x14ac:dyDescent="0.2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 x14ac:dyDescent="0.2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 x14ac:dyDescent="0.2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 x14ac:dyDescent="0.2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 x14ac:dyDescent="0.2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 x14ac:dyDescent="0.2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 x14ac:dyDescent="0.2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 x14ac:dyDescent="0.2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 x14ac:dyDescent="0.2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 x14ac:dyDescent="0.2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 x14ac:dyDescent="0.2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 x14ac:dyDescent="0.2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 x14ac:dyDescent="0.2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 x14ac:dyDescent="0.2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 x14ac:dyDescent="0.2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 x14ac:dyDescent="0.2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 x14ac:dyDescent="0.2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 x14ac:dyDescent="0.2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 x14ac:dyDescent="0.2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 x14ac:dyDescent="0.2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 x14ac:dyDescent="0.2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 x14ac:dyDescent="0.2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 x14ac:dyDescent="0.2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 x14ac:dyDescent="0.2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 x14ac:dyDescent="0.2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 x14ac:dyDescent="0.2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 x14ac:dyDescent="0.2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 x14ac:dyDescent="0.2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 x14ac:dyDescent="0.2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 x14ac:dyDescent="0.2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 x14ac:dyDescent="0.2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 x14ac:dyDescent="0.2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 x14ac:dyDescent="0.2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 x14ac:dyDescent="0.2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 x14ac:dyDescent="0.2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 x14ac:dyDescent="0.2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 x14ac:dyDescent="0.2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 x14ac:dyDescent="0.2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 x14ac:dyDescent="0.2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 x14ac:dyDescent="0.2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 x14ac:dyDescent="0.2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 x14ac:dyDescent="0.2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 x14ac:dyDescent="0.2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 x14ac:dyDescent="0.2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 x14ac:dyDescent="0.2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 x14ac:dyDescent="0.2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 x14ac:dyDescent="0.2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 x14ac:dyDescent="0.2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 x14ac:dyDescent="0.2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 x14ac:dyDescent="0.2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 x14ac:dyDescent="0.2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 x14ac:dyDescent="0.2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 x14ac:dyDescent="0.2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 x14ac:dyDescent="0.2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 x14ac:dyDescent="0.2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 x14ac:dyDescent="0.2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 x14ac:dyDescent="0.2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 x14ac:dyDescent="0.2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 x14ac:dyDescent="0.2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 x14ac:dyDescent="0.2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 x14ac:dyDescent="0.2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 x14ac:dyDescent="0.2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 x14ac:dyDescent="0.2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 x14ac:dyDescent="0.2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 x14ac:dyDescent="0.2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 x14ac:dyDescent="0.2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 x14ac:dyDescent="0.2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 x14ac:dyDescent="0.2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 x14ac:dyDescent="0.2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 x14ac:dyDescent="0.2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 x14ac:dyDescent="0.2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 x14ac:dyDescent="0.2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 x14ac:dyDescent="0.2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 x14ac:dyDescent="0.2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 x14ac:dyDescent="0.2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 x14ac:dyDescent="0.2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 x14ac:dyDescent="0.2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 x14ac:dyDescent="0.2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 x14ac:dyDescent="0.2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 x14ac:dyDescent="0.2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 x14ac:dyDescent="0.2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 x14ac:dyDescent="0.2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 x14ac:dyDescent="0.2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 x14ac:dyDescent="0.2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 x14ac:dyDescent="0.2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 x14ac:dyDescent="0.2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 x14ac:dyDescent="0.2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 x14ac:dyDescent="0.2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 x14ac:dyDescent="0.2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 x14ac:dyDescent="0.2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 x14ac:dyDescent="0.2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 x14ac:dyDescent="0.2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 x14ac:dyDescent="0.2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 x14ac:dyDescent="0.2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 x14ac:dyDescent="0.2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 x14ac:dyDescent="0.2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 x14ac:dyDescent="0.2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 x14ac:dyDescent="0.2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 x14ac:dyDescent="0.2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 x14ac:dyDescent="0.2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 x14ac:dyDescent="0.2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 x14ac:dyDescent="0.2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 x14ac:dyDescent="0.2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 x14ac:dyDescent="0.2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 x14ac:dyDescent="0.2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 x14ac:dyDescent="0.2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 x14ac:dyDescent="0.2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 x14ac:dyDescent="0.2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 x14ac:dyDescent="0.2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 x14ac:dyDescent="0.2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 x14ac:dyDescent="0.2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 x14ac:dyDescent="0.2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 x14ac:dyDescent="0.2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 x14ac:dyDescent="0.2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 x14ac:dyDescent="0.2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 x14ac:dyDescent="0.2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 x14ac:dyDescent="0.2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 x14ac:dyDescent="0.2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 x14ac:dyDescent="0.2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 x14ac:dyDescent="0.2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 x14ac:dyDescent="0.2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 x14ac:dyDescent="0.2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 x14ac:dyDescent="0.2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 x14ac:dyDescent="0.2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 x14ac:dyDescent="0.2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 x14ac:dyDescent="0.2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 x14ac:dyDescent="0.2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 x14ac:dyDescent="0.2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 x14ac:dyDescent="0.2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 x14ac:dyDescent="0.2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 x14ac:dyDescent="0.2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 x14ac:dyDescent="0.2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 x14ac:dyDescent="0.2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 x14ac:dyDescent="0.2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 x14ac:dyDescent="0.2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 x14ac:dyDescent="0.2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 x14ac:dyDescent="0.2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 x14ac:dyDescent="0.2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 x14ac:dyDescent="0.2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 x14ac:dyDescent="0.2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 x14ac:dyDescent="0.2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 x14ac:dyDescent="0.2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 x14ac:dyDescent="0.2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 x14ac:dyDescent="0.2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 x14ac:dyDescent="0.2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 x14ac:dyDescent="0.2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 x14ac:dyDescent="0.2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 x14ac:dyDescent="0.2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 x14ac:dyDescent="0.2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 x14ac:dyDescent="0.25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 x14ac:dyDescent="0.2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 x14ac:dyDescent="0.2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 x14ac:dyDescent="0.2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 x14ac:dyDescent="0.2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 x14ac:dyDescent="0.2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 x14ac:dyDescent="0.2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 x14ac:dyDescent="0.2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 x14ac:dyDescent="0.2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 x14ac:dyDescent="0.2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 x14ac:dyDescent="0.2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 x14ac:dyDescent="0.2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 x14ac:dyDescent="0.2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 x14ac:dyDescent="0.2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 x14ac:dyDescent="0.2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 x14ac:dyDescent="0.2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 x14ac:dyDescent="0.2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 x14ac:dyDescent="0.2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 x14ac:dyDescent="0.2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 x14ac:dyDescent="0.2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 x14ac:dyDescent="0.2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 x14ac:dyDescent="0.2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 x14ac:dyDescent="0.2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 x14ac:dyDescent="0.2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 x14ac:dyDescent="0.2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 x14ac:dyDescent="0.2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 x14ac:dyDescent="0.2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 x14ac:dyDescent="0.2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 x14ac:dyDescent="0.2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 x14ac:dyDescent="0.2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 x14ac:dyDescent="0.2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 x14ac:dyDescent="0.2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 x14ac:dyDescent="0.2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 x14ac:dyDescent="0.2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 x14ac:dyDescent="0.2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 x14ac:dyDescent="0.2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 x14ac:dyDescent="0.2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 x14ac:dyDescent="0.2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 x14ac:dyDescent="0.2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 x14ac:dyDescent="0.2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 x14ac:dyDescent="0.2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 x14ac:dyDescent="0.2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 x14ac:dyDescent="0.2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 x14ac:dyDescent="0.2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 x14ac:dyDescent="0.2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 x14ac:dyDescent="0.2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 x14ac:dyDescent="0.2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 x14ac:dyDescent="0.2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 x14ac:dyDescent="0.2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 x14ac:dyDescent="0.2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 x14ac:dyDescent="0.2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 x14ac:dyDescent="0.2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 x14ac:dyDescent="0.2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 x14ac:dyDescent="0.2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 x14ac:dyDescent="0.2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 x14ac:dyDescent="0.2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 x14ac:dyDescent="0.2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 x14ac:dyDescent="0.2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 x14ac:dyDescent="0.2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 x14ac:dyDescent="0.2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 x14ac:dyDescent="0.2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 x14ac:dyDescent="0.2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 x14ac:dyDescent="0.2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 x14ac:dyDescent="0.2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 x14ac:dyDescent="0.2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 x14ac:dyDescent="0.2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 x14ac:dyDescent="0.2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 x14ac:dyDescent="0.2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 x14ac:dyDescent="0.2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 x14ac:dyDescent="0.2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 x14ac:dyDescent="0.2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 x14ac:dyDescent="0.2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 x14ac:dyDescent="0.2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 x14ac:dyDescent="0.2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 x14ac:dyDescent="0.2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 x14ac:dyDescent="0.2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 x14ac:dyDescent="0.2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 x14ac:dyDescent="0.2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 x14ac:dyDescent="0.2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 x14ac:dyDescent="0.2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 x14ac:dyDescent="0.2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 x14ac:dyDescent="0.2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 x14ac:dyDescent="0.2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 x14ac:dyDescent="0.2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 x14ac:dyDescent="0.2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 x14ac:dyDescent="0.2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 x14ac:dyDescent="0.2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 x14ac:dyDescent="0.2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 x14ac:dyDescent="0.2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 x14ac:dyDescent="0.2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 x14ac:dyDescent="0.2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 x14ac:dyDescent="0.2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 x14ac:dyDescent="0.2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 x14ac:dyDescent="0.2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 x14ac:dyDescent="0.2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 x14ac:dyDescent="0.2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 x14ac:dyDescent="0.2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 x14ac:dyDescent="0.2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 x14ac:dyDescent="0.2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 x14ac:dyDescent="0.2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 x14ac:dyDescent="0.2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 x14ac:dyDescent="0.2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 x14ac:dyDescent="0.2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 x14ac:dyDescent="0.2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 x14ac:dyDescent="0.2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 x14ac:dyDescent="0.2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 x14ac:dyDescent="0.2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 x14ac:dyDescent="0.2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 x14ac:dyDescent="0.2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 x14ac:dyDescent="0.2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 x14ac:dyDescent="0.2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 x14ac:dyDescent="0.2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 x14ac:dyDescent="0.2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 x14ac:dyDescent="0.2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 x14ac:dyDescent="0.2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 x14ac:dyDescent="0.2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 x14ac:dyDescent="0.2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 x14ac:dyDescent="0.2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 x14ac:dyDescent="0.2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 x14ac:dyDescent="0.2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 x14ac:dyDescent="0.2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 x14ac:dyDescent="0.2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 x14ac:dyDescent="0.2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 x14ac:dyDescent="0.2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 x14ac:dyDescent="0.2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 x14ac:dyDescent="0.2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 x14ac:dyDescent="0.2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 x14ac:dyDescent="0.2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 x14ac:dyDescent="0.2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 x14ac:dyDescent="0.2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 x14ac:dyDescent="0.2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 x14ac:dyDescent="0.2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 x14ac:dyDescent="0.2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 x14ac:dyDescent="0.2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 x14ac:dyDescent="0.2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 x14ac:dyDescent="0.2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 x14ac:dyDescent="0.2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 x14ac:dyDescent="0.2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 x14ac:dyDescent="0.2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 x14ac:dyDescent="0.2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 x14ac:dyDescent="0.2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 x14ac:dyDescent="0.2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 x14ac:dyDescent="0.2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 x14ac:dyDescent="0.2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 x14ac:dyDescent="0.2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 x14ac:dyDescent="0.2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 x14ac:dyDescent="0.2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 x14ac:dyDescent="0.2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 x14ac:dyDescent="0.2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 x14ac:dyDescent="0.2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 x14ac:dyDescent="0.2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 x14ac:dyDescent="0.2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 x14ac:dyDescent="0.2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 x14ac:dyDescent="0.2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 x14ac:dyDescent="0.2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 x14ac:dyDescent="0.2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 x14ac:dyDescent="0.2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 x14ac:dyDescent="0.2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 x14ac:dyDescent="0.2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 x14ac:dyDescent="0.2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 x14ac:dyDescent="0.2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 x14ac:dyDescent="0.2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 x14ac:dyDescent="0.2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 x14ac:dyDescent="0.2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 x14ac:dyDescent="0.2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 x14ac:dyDescent="0.2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 x14ac:dyDescent="0.2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 x14ac:dyDescent="0.2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 x14ac:dyDescent="0.2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 x14ac:dyDescent="0.2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 x14ac:dyDescent="0.2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 x14ac:dyDescent="0.2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 x14ac:dyDescent="0.2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 x14ac:dyDescent="0.2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 x14ac:dyDescent="0.2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 x14ac:dyDescent="0.2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 x14ac:dyDescent="0.2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 x14ac:dyDescent="0.2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 x14ac:dyDescent="0.2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 x14ac:dyDescent="0.2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 x14ac:dyDescent="0.2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 x14ac:dyDescent="0.2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 x14ac:dyDescent="0.2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 x14ac:dyDescent="0.2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 x14ac:dyDescent="0.2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 x14ac:dyDescent="0.2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 x14ac:dyDescent="0.2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 x14ac:dyDescent="0.2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 x14ac:dyDescent="0.2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 x14ac:dyDescent="0.2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 x14ac:dyDescent="0.2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 x14ac:dyDescent="0.2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 x14ac:dyDescent="0.2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 x14ac:dyDescent="0.2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 x14ac:dyDescent="0.2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 x14ac:dyDescent="0.2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 x14ac:dyDescent="0.2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 x14ac:dyDescent="0.2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 x14ac:dyDescent="0.2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 x14ac:dyDescent="0.2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 x14ac:dyDescent="0.2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 x14ac:dyDescent="0.2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 x14ac:dyDescent="0.2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 x14ac:dyDescent="0.2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 x14ac:dyDescent="0.2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 x14ac:dyDescent="0.2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 x14ac:dyDescent="0.2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 x14ac:dyDescent="0.2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 x14ac:dyDescent="0.2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 x14ac:dyDescent="0.2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 x14ac:dyDescent="0.2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 x14ac:dyDescent="0.2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 x14ac:dyDescent="0.2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 x14ac:dyDescent="0.2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 x14ac:dyDescent="0.2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 x14ac:dyDescent="0.2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 x14ac:dyDescent="0.2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 x14ac:dyDescent="0.2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 x14ac:dyDescent="0.2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 x14ac:dyDescent="0.2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 x14ac:dyDescent="0.2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 x14ac:dyDescent="0.2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 x14ac:dyDescent="0.2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 x14ac:dyDescent="0.2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 x14ac:dyDescent="0.2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 x14ac:dyDescent="0.2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 x14ac:dyDescent="0.2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 x14ac:dyDescent="0.2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 x14ac:dyDescent="0.2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 x14ac:dyDescent="0.2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 x14ac:dyDescent="0.2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 x14ac:dyDescent="0.2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 x14ac:dyDescent="0.2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 x14ac:dyDescent="0.2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 x14ac:dyDescent="0.2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 x14ac:dyDescent="0.2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 x14ac:dyDescent="0.2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 x14ac:dyDescent="0.2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 x14ac:dyDescent="0.2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 x14ac:dyDescent="0.2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 x14ac:dyDescent="0.2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 x14ac:dyDescent="0.2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 x14ac:dyDescent="0.2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 x14ac:dyDescent="0.2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 x14ac:dyDescent="0.2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 x14ac:dyDescent="0.2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 x14ac:dyDescent="0.2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 x14ac:dyDescent="0.2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 x14ac:dyDescent="0.2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 x14ac:dyDescent="0.2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 x14ac:dyDescent="0.2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 x14ac:dyDescent="0.2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 x14ac:dyDescent="0.2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 x14ac:dyDescent="0.2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 x14ac:dyDescent="0.2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 x14ac:dyDescent="0.2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 x14ac:dyDescent="0.2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 x14ac:dyDescent="0.2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 x14ac:dyDescent="0.2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 x14ac:dyDescent="0.2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 x14ac:dyDescent="0.2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 x14ac:dyDescent="0.2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 x14ac:dyDescent="0.2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 x14ac:dyDescent="0.2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 x14ac:dyDescent="0.2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 x14ac:dyDescent="0.2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 x14ac:dyDescent="0.2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 x14ac:dyDescent="0.2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 x14ac:dyDescent="0.2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 x14ac:dyDescent="0.2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 x14ac:dyDescent="0.2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 x14ac:dyDescent="0.2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 x14ac:dyDescent="0.2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 x14ac:dyDescent="0.2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 x14ac:dyDescent="0.2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 x14ac:dyDescent="0.2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 x14ac:dyDescent="0.2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 x14ac:dyDescent="0.2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 x14ac:dyDescent="0.2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 x14ac:dyDescent="0.2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 x14ac:dyDescent="0.2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 x14ac:dyDescent="0.2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 x14ac:dyDescent="0.2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 x14ac:dyDescent="0.2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 x14ac:dyDescent="0.2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 x14ac:dyDescent="0.2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 x14ac:dyDescent="0.2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 x14ac:dyDescent="0.2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 x14ac:dyDescent="0.2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 x14ac:dyDescent="0.2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 x14ac:dyDescent="0.2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 x14ac:dyDescent="0.2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 x14ac:dyDescent="0.2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 x14ac:dyDescent="0.2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 x14ac:dyDescent="0.2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 x14ac:dyDescent="0.2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 x14ac:dyDescent="0.2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 x14ac:dyDescent="0.2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 x14ac:dyDescent="0.2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 x14ac:dyDescent="0.2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 x14ac:dyDescent="0.2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 x14ac:dyDescent="0.2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 x14ac:dyDescent="0.2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 x14ac:dyDescent="0.2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 x14ac:dyDescent="0.2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 x14ac:dyDescent="0.2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 x14ac:dyDescent="0.2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 x14ac:dyDescent="0.2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 x14ac:dyDescent="0.2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 x14ac:dyDescent="0.2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 x14ac:dyDescent="0.2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 x14ac:dyDescent="0.2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 x14ac:dyDescent="0.2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 x14ac:dyDescent="0.2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 x14ac:dyDescent="0.2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 x14ac:dyDescent="0.2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 x14ac:dyDescent="0.2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 x14ac:dyDescent="0.2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 x14ac:dyDescent="0.2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 x14ac:dyDescent="0.2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 x14ac:dyDescent="0.2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 x14ac:dyDescent="0.2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 x14ac:dyDescent="0.2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 x14ac:dyDescent="0.2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 x14ac:dyDescent="0.2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 x14ac:dyDescent="0.2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 x14ac:dyDescent="0.2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 x14ac:dyDescent="0.2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 x14ac:dyDescent="0.2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 x14ac:dyDescent="0.2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 x14ac:dyDescent="0.2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 x14ac:dyDescent="0.2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 x14ac:dyDescent="0.2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 x14ac:dyDescent="0.2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 x14ac:dyDescent="0.2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 x14ac:dyDescent="0.2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 x14ac:dyDescent="0.2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 x14ac:dyDescent="0.2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 x14ac:dyDescent="0.2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 x14ac:dyDescent="0.2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 x14ac:dyDescent="0.2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 x14ac:dyDescent="0.2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 x14ac:dyDescent="0.2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 x14ac:dyDescent="0.2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 x14ac:dyDescent="0.2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 x14ac:dyDescent="0.2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 x14ac:dyDescent="0.2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 x14ac:dyDescent="0.2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 x14ac:dyDescent="0.2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 x14ac:dyDescent="0.2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 x14ac:dyDescent="0.2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 x14ac:dyDescent="0.25">
      <c r="A999" s="7"/>
      <c r="B999" s="6"/>
      <c r="C999" s="7"/>
      <c r="D999" s="7"/>
      <c r="E999" s="9"/>
      <c r="F999" s="30"/>
      <c r="G999" s="29"/>
      <c r="H999" s="31"/>
    </row>
    <row r="1000" spans="1:8" ht="15.75" x14ac:dyDescent="0.25">
      <c r="A1000" s="7"/>
      <c r="B1000" s="6"/>
      <c r="C1000" s="7"/>
      <c r="D1000" s="7"/>
      <c r="E1000" s="9"/>
      <c r="F1000" s="30"/>
      <c r="G1000" s="29"/>
      <c r="H1000" s="31"/>
    </row>
    <row r="1001" spans="1:8" ht="15.75" x14ac:dyDescent="0.2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 x14ac:dyDescent="0.25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 x14ac:dyDescent="0.25">
      <c r="A1003" s="22"/>
      <c r="B1003" s="23"/>
      <c r="C1003" s="24"/>
      <c r="D1003" s="25"/>
      <c r="E1003" s="26"/>
    </row>
    <row r="1004" spans="1:8" ht="15" customHeight="1" x14ac:dyDescent="0.25">
      <c r="A1004" s="22"/>
      <c r="B1004" s="23"/>
      <c r="C1004" s="24"/>
      <c r="D1004" s="25"/>
      <c r="E1004" s="26"/>
    </row>
    <row r="1005" spans="1:8" ht="15" customHeight="1" x14ac:dyDescent="0.25">
      <c r="A1005" s="22"/>
      <c r="B1005" s="23"/>
      <c r="C1005" s="24"/>
      <c r="D1005" s="25"/>
      <c r="E1005" s="26"/>
    </row>
    <row r="1006" spans="1:8" ht="15" customHeight="1" x14ac:dyDescent="0.25">
      <c r="A1006" s="22"/>
      <c r="B1006" s="23"/>
      <c r="C1006" s="24"/>
      <c r="D1006" s="25"/>
      <c r="E1006" s="26"/>
    </row>
    <row r="1007" spans="1:8" ht="15" customHeight="1" x14ac:dyDescent="0.25">
      <c r="E1007" s="12"/>
    </row>
    <row r="1008" spans="1:8" ht="15" customHeight="1" x14ac:dyDescent="0.25">
      <c r="E1008" s="12"/>
    </row>
    <row r="1009" spans="1:5" ht="15" customHeight="1" x14ac:dyDescent="0.25">
      <c r="E1009" s="12"/>
    </row>
    <row r="1010" spans="1:5" ht="15" customHeight="1" x14ac:dyDescent="0.25">
      <c r="E1010" s="12"/>
    </row>
    <row r="1011" spans="1:5" ht="15" customHeight="1" x14ac:dyDescent="0.25">
      <c r="A1011" t="s">
        <v>138</v>
      </c>
      <c r="D1011" s="13" t="s">
        <v>139</v>
      </c>
      <c r="E1011" s="12" t="s">
        <v>140</v>
      </c>
    </row>
    <row r="1012" spans="1:5" ht="15" customHeight="1" x14ac:dyDescent="0.25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 x14ac:dyDescent="0.25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 x14ac:dyDescent="0.25">
      <c r="A1014" s="18" t="s">
        <v>147</v>
      </c>
      <c r="D1014" s="19" t="s">
        <v>148</v>
      </c>
      <c r="E1014" s="20" t="s">
        <v>149</v>
      </c>
    </row>
    <row r="1015" spans="1:5" ht="15" customHeight="1" x14ac:dyDescent="0.25">
      <c r="E1015" s="12"/>
    </row>
    <row r="1016" spans="1:5" ht="15" customHeight="1" x14ac:dyDescent="0.25">
      <c r="E1016" s="12"/>
    </row>
    <row r="1017" spans="1:5" ht="15" customHeight="1" x14ac:dyDescent="0.25">
      <c r="E1017" s="12"/>
    </row>
    <row r="1018" spans="1:5" ht="15" customHeight="1" x14ac:dyDescent="0.25">
      <c r="E1018" s="12"/>
    </row>
    <row r="1019" spans="1:5" ht="15" customHeight="1" x14ac:dyDescent="0.25">
      <c r="E1019" s="12"/>
    </row>
    <row r="1020" spans="1:5" ht="15" customHeight="1" x14ac:dyDescent="0.25">
      <c r="E1020" s="12"/>
    </row>
    <row r="1021" spans="1:5" ht="15" customHeight="1" x14ac:dyDescent="0.25">
      <c r="E1021" s="12"/>
    </row>
    <row r="1022" spans="1:5" ht="15" customHeight="1" x14ac:dyDescent="0.25">
      <c r="E1022" s="12"/>
    </row>
    <row r="1023" spans="1:5" ht="15" customHeight="1" x14ac:dyDescent="0.25">
      <c r="E1023" s="12"/>
    </row>
    <row r="1024" spans="1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ht="15" customHeight="1" x14ac:dyDescent="0.25">
      <c r="E1768" s="12"/>
    </row>
    <row r="1769" spans="5:5" ht="15" customHeight="1" x14ac:dyDescent="0.25">
      <c r="E1769" s="12"/>
    </row>
    <row r="1770" spans="5:5" ht="15" customHeight="1" x14ac:dyDescent="0.25">
      <c r="E1770" s="12"/>
    </row>
    <row r="1771" spans="5:5" ht="15" customHeight="1" x14ac:dyDescent="0.25">
      <c r="E1771" s="12"/>
    </row>
    <row r="1772" spans="5:5" ht="15" customHeight="1" x14ac:dyDescent="0.25">
      <c r="E1772" s="12"/>
    </row>
    <row r="1773" spans="5:5" ht="15" customHeight="1" x14ac:dyDescent="0.25">
      <c r="E1773" s="12"/>
    </row>
    <row r="1774" spans="5:5" ht="15" customHeight="1" x14ac:dyDescent="0.25">
      <c r="E1774" s="12"/>
    </row>
    <row r="1775" spans="5:5" ht="15" customHeight="1" x14ac:dyDescent="0.25">
      <c r="E1775" s="12"/>
    </row>
    <row r="1776" spans="5:5" ht="15" customHeight="1" x14ac:dyDescent="0.25">
      <c r="E1776" s="12"/>
    </row>
    <row r="1777" spans="5:5" ht="15" customHeight="1" x14ac:dyDescent="0.25">
      <c r="E1777" s="12"/>
    </row>
    <row r="1778" spans="5:5" ht="15" customHeight="1" x14ac:dyDescent="0.25">
      <c r="E1778" s="12"/>
    </row>
    <row r="1779" spans="5:5" ht="15" customHeight="1" x14ac:dyDescent="0.25">
      <c r="E1779" s="12"/>
    </row>
    <row r="1780" spans="5:5" ht="15" customHeight="1" x14ac:dyDescent="0.25">
      <c r="E1780" s="12"/>
    </row>
    <row r="1781" spans="5:5" ht="15" customHeight="1" x14ac:dyDescent="0.25">
      <c r="E1781" s="12"/>
    </row>
    <row r="1782" spans="5:5" ht="15" customHeight="1" x14ac:dyDescent="0.25">
      <c r="E1782" s="12"/>
    </row>
    <row r="1783" spans="5:5" ht="15" customHeight="1" x14ac:dyDescent="0.25">
      <c r="E1783" s="12"/>
    </row>
    <row r="1784" spans="5:5" ht="15" customHeight="1" x14ac:dyDescent="0.25">
      <c r="E1784" s="12"/>
    </row>
    <row r="1785" spans="5:5" ht="15" customHeight="1" x14ac:dyDescent="0.25">
      <c r="E1785" s="12"/>
    </row>
    <row r="1786" spans="5:5" ht="15" customHeight="1" x14ac:dyDescent="0.25">
      <c r="E1786" s="12"/>
    </row>
    <row r="1787" spans="5:5" ht="15" customHeight="1" x14ac:dyDescent="0.25">
      <c r="E1787" s="12"/>
    </row>
    <row r="1788" spans="5:5" ht="15" customHeight="1" x14ac:dyDescent="0.25">
      <c r="E1788" s="12"/>
    </row>
    <row r="1789" spans="5:5" ht="15" customHeight="1" x14ac:dyDescent="0.25">
      <c r="E1789" s="12"/>
    </row>
    <row r="1790" spans="5:5" ht="15" customHeight="1" x14ac:dyDescent="0.25">
      <c r="E1790" s="12"/>
    </row>
    <row r="1791" spans="5:5" ht="15" customHeight="1" x14ac:dyDescent="0.25">
      <c r="E1791" s="12"/>
    </row>
    <row r="1792" spans="5:5" ht="15" customHeight="1" x14ac:dyDescent="0.25">
      <c r="E1792" s="12"/>
    </row>
    <row r="1793" spans="5:5" ht="15" customHeight="1" x14ac:dyDescent="0.25">
      <c r="E1793" s="12"/>
    </row>
    <row r="1794" spans="5:5" ht="15" customHeight="1" x14ac:dyDescent="0.25">
      <c r="E1794" s="12"/>
    </row>
    <row r="1795" spans="5:5" ht="15" customHeight="1" x14ac:dyDescent="0.25">
      <c r="E1795" s="12"/>
    </row>
    <row r="1796" spans="5:5" ht="15" customHeight="1" x14ac:dyDescent="0.25">
      <c r="E1796" s="12"/>
    </row>
    <row r="1797" spans="5:5" ht="15" customHeight="1" x14ac:dyDescent="0.25">
      <c r="E1797" s="12"/>
    </row>
    <row r="1798" spans="5:5" ht="15" customHeight="1" x14ac:dyDescent="0.25">
      <c r="E1798" s="12"/>
    </row>
    <row r="1799" spans="5:5" ht="15" customHeight="1" x14ac:dyDescent="0.25">
      <c r="E1799" s="12"/>
    </row>
    <row r="1800" spans="5:5" ht="15" customHeight="1" x14ac:dyDescent="0.25">
      <c r="E1800" s="12"/>
    </row>
    <row r="1801" spans="5:5" ht="15" customHeight="1" x14ac:dyDescent="0.25">
      <c r="E1801" s="12"/>
    </row>
    <row r="1802" spans="5:5" ht="15" customHeight="1" x14ac:dyDescent="0.25">
      <c r="E1802" s="12"/>
    </row>
    <row r="1803" spans="5:5" ht="15" customHeight="1" x14ac:dyDescent="0.25">
      <c r="E1803" s="12"/>
    </row>
    <row r="1804" spans="5:5" ht="15" customHeight="1" x14ac:dyDescent="0.25">
      <c r="E1804" s="12"/>
    </row>
    <row r="1805" spans="5:5" ht="15" customHeight="1" x14ac:dyDescent="0.25">
      <c r="E1805" s="12"/>
    </row>
    <row r="1806" spans="5:5" ht="15" customHeight="1" x14ac:dyDescent="0.25">
      <c r="E1806" s="12"/>
    </row>
    <row r="1807" spans="5:5" ht="15" customHeight="1" x14ac:dyDescent="0.25">
      <c r="E1807" s="12"/>
    </row>
    <row r="1808" spans="5:5" ht="15" customHeight="1" x14ac:dyDescent="0.25">
      <c r="E1808" s="12"/>
    </row>
    <row r="1809" spans="5:5" ht="15" customHeight="1" x14ac:dyDescent="0.25">
      <c r="E1809" s="12"/>
    </row>
    <row r="1810" spans="5:5" ht="15" customHeight="1" x14ac:dyDescent="0.25">
      <c r="E1810" s="12"/>
    </row>
    <row r="1811" spans="5:5" ht="15" customHeight="1" x14ac:dyDescent="0.25">
      <c r="E1811" s="12"/>
    </row>
    <row r="1812" spans="5:5" ht="15" customHeight="1" x14ac:dyDescent="0.25">
      <c r="E1812" s="12"/>
    </row>
    <row r="1813" spans="5:5" ht="15" customHeight="1" x14ac:dyDescent="0.25">
      <c r="E1813" s="12"/>
    </row>
    <row r="1814" spans="5:5" ht="15" customHeight="1" x14ac:dyDescent="0.25">
      <c r="E1814" s="12"/>
    </row>
    <row r="1815" spans="5:5" ht="15" customHeight="1" x14ac:dyDescent="0.25">
      <c r="E1815" s="12"/>
    </row>
    <row r="1816" spans="5:5" ht="15" customHeight="1" x14ac:dyDescent="0.25">
      <c r="E1816" s="12"/>
    </row>
    <row r="1817" spans="5:5" ht="15" customHeight="1" x14ac:dyDescent="0.25">
      <c r="E1817" s="12"/>
    </row>
    <row r="1818" spans="5:5" ht="15" customHeight="1" x14ac:dyDescent="0.25">
      <c r="E1818" s="12"/>
    </row>
    <row r="1819" spans="5:5" ht="15" customHeight="1" x14ac:dyDescent="0.25">
      <c r="E1819" s="12"/>
    </row>
    <row r="1820" spans="5:5" ht="15" customHeight="1" x14ac:dyDescent="0.25">
      <c r="E1820" s="12"/>
    </row>
    <row r="1821" spans="5:5" ht="15" customHeight="1" x14ac:dyDescent="0.25">
      <c r="E1821" s="12"/>
    </row>
    <row r="1822" spans="5:5" ht="15" customHeight="1" x14ac:dyDescent="0.25">
      <c r="E1822" s="12"/>
    </row>
    <row r="1823" spans="5:5" ht="15" customHeight="1" x14ac:dyDescent="0.25">
      <c r="E1823" s="12"/>
    </row>
    <row r="1824" spans="5:5" ht="15" customHeight="1" x14ac:dyDescent="0.25">
      <c r="E1824" s="12"/>
    </row>
    <row r="1825" spans="5:5" ht="15" customHeight="1" x14ac:dyDescent="0.25">
      <c r="E1825" s="12"/>
    </row>
    <row r="1826" spans="5:5" ht="15" customHeight="1" x14ac:dyDescent="0.25">
      <c r="E1826" s="12"/>
    </row>
    <row r="1827" spans="5:5" ht="15" customHeight="1" x14ac:dyDescent="0.25">
      <c r="E1827" s="12"/>
    </row>
    <row r="1828" spans="5:5" ht="15" customHeight="1" x14ac:dyDescent="0.25">
      <c r="E1828" s="12"/>
    </row>
    <row r="1829" spans="5:5" ht="15" customHeight="1" x14ac:dyDescent="0.25">
      <c r="E1829" s="12"/>
    </row>
    <row r="1830" spans="5:5" ht="15" customHeight="1" x14ac:dyDescent="0.25">
      <c r="E1830" s="12"/>
    </row>
    <row r="1831" spans="5:5" ht="15" customHeight="1" x14ac:dyDescent="0.25">
      <c r="E1831" s="12"/>
    </row>
    <row r="1832" spans="5:5" ht="15" customHeight="1" x14ac:dyDescent="0.25">
      <c r="E1832" s="12"/>
    </row>
    <row r="1833" spans="5:5" ht="15" customHeight="1" x14ac:dyDescent="0.25">
      <c r="E1833" s="12"/>
    </row>
    <row r="1834" spans="5:5" ht="15" customHeight="1" x14ac:dyDescent="0.25">
      <c r="E1834" s="12"/>
    </row>
    <row r="1835" spans="5:5" ht="15" customHeight="1" x14ac:dyDescent="0.25">
      <c r="E1835" s="12"/>
    </row>
    <row r="1836" spans="5:5" ht="15" customHeight="1" x14ac:dyDescent="0.25">
      <c r="E1836" s="12"/>
    </row>
    <row r="1837" spans="5:5" ht="15" customHeight="1" x14ac:dyDescent="0.25">
      <c r="E1837" s="12"/>
    </row>
    <row r="1838" spans="5:5" ht="15" customHeight="1" x14ac:dyDescent="0.25">
      <c r="E1838" s="12"/>
    </row>
    <row r="1839" spans="5:5" ht="15" customHeight="1" x14ac:dyDescent="0.25">
      <c r="E1839" s="12"/>
    </row>
    <row r="1840" spans="5:5" ht="15" customHeight="1" x14ac:dyDescent="0.25">
      <c r="E1840" s="12"/>
    </row>
    <row r="1841" spans="5:5" ht="15" customHeight="1" x14ac:dyDescent="0.25">
      <c r="E1841" s="12"/>
    </row>
    <row r="1842" spans="5:5" ht="15" customHeight="1" x14ac:dyDescent="0.25">
      <c r="E1842" s="12"/>
    </row>
    <row r="1843" spans="5:5" ht="15" customHeight="1" x14ac:dyDescent="0.25">
      <c r="E1843" s="12"/>
    </row>
    <row r="1844" spans="5:5" ht="15" customHeight="1" x14ac:dyDescent="0.25">
      <c r="E1844" s="12"/>
    </row>
    <row r="1845" spans="5:5" ht="15" customHeight="1" x14ac:dyDescent="0.25">
      <c r="E1845" s="12"/>
    </row>
    <row r="1846" spans="5:5" ht="15" customHeight="1" x14ac:dyDescent="0.25">
      <c r="E1846" s="12"/>
    </row>
    <row r="1847" spans="5:5" ht="15" customHeight="1" x14ac:dyDescent="0.25">
      <c r="E1847" s="12"/>
    </row>
    <row r="1848" spans="5:5" ht="15" customHeight="1" x14ac:dyDescent="0.25">
      <c r="E1848" s="12"/>
    </row>
    <row r="1849" spans="5:5" ht="15" customHeight="1" x14ac:dyDescent="0.25">
      <c r="E1849" s="12"/>
    </row>
    <row r="1850" spans="5:5" ht="15" customHeight="1" x14ac:dyDescent="0.25">
      <c r="E1850" s="12"/>
    </row>
    <row r="1851" spans="5:5" ht="15" customHeight="1" x14ac:dyDescent="0.25">
      <c r="E1851" s="12"/>
    </row>
    <row r="1852" spans="5:5" ht="15" customHeight="1" x14ac:dyDescent="0.25">
      <c r="E1852" s="12"/>
    </row>
    <row r="1853" spans="5:5" ht="15" customHeight="1" x14ac:dyDescent="0.25">
      <c r="E1853" s="12"/>
    </row>
    <row r="1854" spans="5:5" ht="15" customHeight="1" x14ac:dyDescent="0.25">
      <c r="E1854" s="12"/>
    </row>
    <row r="1855" spans="5:5" ht="15" customHeight="1" x14ac:dyDescent="0.25">
      <c r="E1855" s="12"/>
    </row>
    <row r="1856" spans="5:5" ht="15" customHeight="1" x14ac:dyDescent="0.25">
      <c r="E1856" s="12"/>
    </row>
    <row r="1857" spans="5:5" ht="15" customHeight="1" x14ac:dyDescent="0.25">
      <c r="E1857" s="12"/>
    </row>
    <row r="1858" spans="5:5" ht="15" customHeight="1" x14ac:dyDescent="0.25">
      <c r="E1858" s="12"/>
    </row>
    <row r="1859" spans="5:5" ht="15" customHeight="1" x14ac:dyDescent="0.25">
      <c r="E1859" s="12"/>
    </row>
    <row r="1860" spans="5:5" ht="15" customHeight="1" x14ac:dyDescent="0.25">
      <c r="E1860" s="12"/>
    </row>
    <row r="1861" spans="5:5" ht="15" customHeight="1" x14ac:dyDescent="0.25">
      <c r="E1861" s="12"/>
    </row>
    <row r="1862" spans="5:5" ht="15" customHeight="1" x14ac:dyDescent="0.25">
      <c r="E1862" s="12"/>
    </row>
    <row r="1863" spans="5:5" ht="15" customHeight="1" x14ac:dyDescent="0.25">
      <c r="E1863" s="12"/>
    </row>
    <row r="1864" spans="5:5" ht="15" customHeight="1" x14ac:dyDescent="0.25">
      <c r="E1864" s="12"/>
    </row>
    <row r="1865" spans="5:5" ht="15" customHeight="1" x14ac:dyDescent="0.25">
      <c r="E1865" s="12"/>
    </row>
    <row r="1866" spans="5:5" ht="15" customHeight="1" x14ac:dyDescent="0.25">
      <c r="E1866" s="12"/>
    </row>
    <row r="1867" spans="5:5" ht="15" customHeight="1" x14ac:dyDescent="0.25">
      <c r="E1867" s="12"/>
    </row>
    <row r="1868" spans="5:5" ht="15" customHeight="1" x14ac:dyDescent="0.25">
      <c r="E1868" s="12"/>
    </row>
    <row r="1869" spans="5:5" ht="15" customHeight="1" x14ac:dyDescent="0.25">
      <c r="E1869" s="12"/>
    </row>
    <row r="1870" spans="5:5" ht="15" customHeight="1" x14ac:dyDescent="0.25">
      <c r="E1870" s="12"/>
    </row>
    <row r="1871" spans="5:5" ht="15" customHeight="1" x14ac:dyDescent="0.25">
      <c r="E1871" s="12"/>
    </row>
    <row r="1872" spans="5:5" ht="15" customHeight="1" x14ac:dyDescent="0.25">
      <c r="E1872" s="12"/>
    </row>
    <row r="1873" spans="5:5" ht="15" customHeight="1" x14ac:dyDescent="0.25">
      <c r="E1873" s="12"/>
    </row>
    <row r="1874" spans="5:5" ht="15" customHeight="1" x14ac:dyDescent="0.25">
      <c r="E1874" s="12"/>
    </row>
    <row r="1875" spans="5:5" ht="15" customHeight="1" x14ac:dyDescent="0.25">
      <c r="E1875" s="12"/>
    </row>
    <row r="1876" spans="5:5" ht="15" customHeight="1" x14ac:dyDescent="0.25">
      <c r="E1876" s="12"/>
    </row>
    <row r="1877" spans="5:5" ht="15" customHeight="1" x14ac:dyDescent="0.25">
      <c r="E1877" s="12"/>
    </row>
    <row r="1878" spans="5:5" ht="15" customHeight="1" x14ac:dyDescent="0.25">
      <c r="E1878" s="12"/>
    </row>
    <row r="1879" spans="5:5" ht="15" customHeight="1" x14ac:dyDescent="0.25">
      <c r="E1879" s="12"/>
    </row>
    <row r="1880" spans="5:5" ht="15" customHeight="1" x14ac:dyDescent="0.25">
      <c r="E1880" s="12"/>
    </row>
    <row r="1881" spans="5:5" ht="15" customHeight="1" x14ac:dyDescent="0.25">
      <c r="E1881" s="12"/>
    </row>
    <row r="1882" spans="5:5" ht="15" customHeight="1" x14ac:dyDescent="0.25">
      <c r="E1882" s="12"/>
    </row>
    <row r="1883" spans="5:5" ht="15" customHeight="1" x14ac:dyDescent="0.25">
      <c r="E1883" s="12"/>
    </row>
    <row r="1884" spans="5:5" ht="15" customHeight="1" x14ac:dyDescent="0.25">
      <c r="E1884" s="12"/>
    </row>
    <row r="1885" spans="5:5" ht="15" customHeight="1" x14ac:dyDescent="0.25">
      <c r="E1885" s="12"/>
    </row>
    <row r="1886" spans="5:5" ht="15" customHeight="1" x14ac:dyDescent="0.25">
      <c r="E1886" s="12"/>
    </row>
    <row r="1887" spans="5:5" ht="15" customHeight="1" x14ac:dyDescent="0.25">
      <c r="E1887" s="12"/>
    </row>
    <row r="1888" spans="5:5" ht="15" customHeight="1" x14ac:dyDescent="0.25">
      <c r="E1888" s="12"/>
    </row>
    <row r="1889" spans="5:5" ht="15" customHeight="1" x14ac:dyDescent="0.25">
      <c r="E1889" s="12"/>
    </row>
    <row r="1890" spans="5:5" ht="15" customHeight="1" x14ac:dyDescent="0.25">
      <c r="E1890" s="12"/>
    </row>
    <row r="1891" spans="5:5" ht="15" customHeight="1" x14ac:dyDescent="0.25">
      <c r="E1891" s="12"/>
    </row>
    <row r="1892" spans="5:5" ht="15" customHeight="1" x14ac:dyDescent="0.25">
      <c r="E1892" s="12"/>
    </row>
    <row r="1893" spans="5:5" ht="15" customHeight="1" x14ac:dyDescent="0.25">
      <c r="E1893" s="12"/>
    </row>
    <row r="1894" spans="5:5" ht="15" customHeight="1" x14ac:dyDescent="0.25">
      <c r="E1894" s="12"/>
    </row>
    <row r="1895" spans="5:5" ht="15" customHeight="1" x14ac:dyDescent="0.25">
      <c r="E1895" s="12"/>
    </row>
    <row r="1896" spans="5:5" ht="15" customHeight="1" x14ac:dyDescent="0.25">
      <c r="E1896" s="12"/>
    </row>
    <row r="1897" spans="5:5" ht="15" customHeight="1" x14ac:dyDescent="0.25">
      <c r="E1897" s="12"/>
    </row>
    <row r="1898" spans="5:5" ht="15" customHeight="1" x14ac:dyDescent="0.25">
      <c r="E1898" s="12"/>
    </row>
    <row r="1899" spans="5:5" ht="15" customHeight="1" x14ac:dyDescent="0.25">
      <c r="E1899" s="12"/>
    </row>
    <row r="1900" spans="5:5" ht="15" customHeight="1" x14ac:dyDescent="0.25">
      <c r="E1900" s="12"/>
    </row>
    <row r="1901" spans="5:5" ht="15" customHeight="1" x14ac:dyDescent="0.25">
      <c r="E1901" s="12"/>
    </row>
    <row r="1902" spans="5:5" ht="15" customHeight="1" x14ac:dyDescent="0.25">
      <c r="E1902" s="12"/>
    </row>
    <row r="1903" spans="5:5" ht="15" customHeight="1" x14ac:dyDescent="0.25">
      <c r="E1903" s="12"/>
    </row>
    <row r="1904" spans="5:5" ht="15" customHeight="1" x14ac:dyDescent="0.25">
      <c r="E1904" s="12"/>
    </row>
    <row r="1905" spans="5:5" ht="15" customHeight="1" x14ac:dyDescent="0.25">
      <c r="E1905" s="12"/>
    </row>
    <row r="1906" spans="5:5" ht="15" customHeight="1" x14ac:dyDescent="0.25">
      <c r="E1906" s="12"/>
    </row>
    <row r="1907" spans="5:5" ht="15" customHeight="1" x14ac:dyDescent="0.25">
      <c r="E1907" s="12"/>
    </row>
    <row r="1908" spans="5:5" ht="15" customHeight="1" x14ac:dyDescent="0.25">
      <c r="E1908" s="12"/>
    </row>
    <row r="1909" spans="5:5" ht="15" customHeight="1" x14ac:dyDescent="0.25">
      <c r="E1909" s="12"/>
    </row>
    <row r="1910" spans="5:5" ht="15" customHeight="1" x14ac:dyDescent="0.25">
      <c r="E1910" s="12"/>
    </row>
    <row r="1911" spans="5:5" ht="15" customHeight="1" x14ac:dyDescent="0.25">
      <c r="E1911" s="12"/>
    </row>
    <row r="1912" spans="5:5" ht="15" customHeight="1" x14ac:dyDescent="0.25">
      <c r="E1912" s="12"/>
    </row>
    <row r="1913" spans="5:5" ht="15" customHeight="1" x14ac:dyDescent="0.25">
      <c r="E1913" s="12"/>
    </row>
    <row r="1914" spans="5:5" ht="15" customHeight="1" x14ac:dyDescent="0.25">
      <c r="E1914" s="12"/>
    </row>
    <row r="1915" spans="5:5" ht="15" customHeight="1" x14ac:dyDescent="0.25">
      <c r="E1915" s="12"/>
    </row>
    <row r="1916" spans="5:5" ht="15" customHeight="1" x14ac:dyDescent="0.25">
      <c r="E1916" s="12"/>
    </row>
    <row r="1917" spans="5:5" ht="15" customHeight="1" x14ac:dyDescent="0.25">
      <c r="E1917" s="12"/>
    </row>
    <row r="1918" spans="5:5" ht="15" customHeight="1" x14ac:dyDescent="0.25">
      <c r="E1918" s="12"/>
    </row>
    <row r="1919" spans="5:5" ht="15" customHeight="1" x14ac:dyDescent="0.25">
      <c r="E1919" s="12"/>
    </row>
    <row r="1920" spans="5:5" ht="15" customHeight="1" x14ac:dyDescent="0.25">
      <c r="E1920" s="12"/>
    </row>
    <row r="1921" spans="5:5" ht="15" customHeight="1" x14ac:dyDescent="0.25">
      <c r="E1921" s="12"/>
    </row>
    <row r="1922" spans="5:5" ht="15" customHeight="1" x14ac:dyDescent="0.25">
      <c r="E1922" s="12"/>
    </row>
    <row r="1923" spans="5:5" ht="15" customHeight="1" x14ac:dyDescent="0.25">
      <c r="E1923" s="12"/>
    </row>
    <row r="1924" spans="5:5" ht="15" customHeight="1" x14ac:dyDescent="0.25">
      <c r="E1924" s="12"/>
    </row>
    <row r="1925" spans="5:5" ht="15" customHeight="1" x14ac:dyDescent="0.25">
      <c r="E1925" s="12"/>
    </row>
    <row r="1926" spans="5:5" ht="15" customHeight="1" x14ac:dyDescent="0.25">
      <c r="E1926" s="12"/>
    </row>
    <row r="1927" spans="5:5" ht="15" customHeight="1" x14ac:dyDescent="0.25">
      <c r="E1927" s="12"/>
    </row>
    <row r="1928" spans="5:5" ht="15" customHeight="1" x14ac:dyDescent="0.25">
      <c r="E1928" s="12"/>
    </row>
    <row r="1929" spans="5:5" ht="15" customHeight="1" x14ac:dyDescent="0.25">
      <c r="E1929" s="12"/>
    </row>
    <row r="1930" spans="5:5" ht="15" customHeight="1" x14ac:dyDescent="0.25">
      <c r="E1930" s="12"/>
    </row>
    <row r="1931" spans="5:5" ht="15" customHeight="1" x14ac:dyDescent="0.25">
      <c r="E1931" s="12"/>
    </row>
    <row r="1932" spans="5:5" ht="15" customHeight="1" x14ac:dyDescent="0.25">
      <c r="E1932" s="12"/>
    </row>
    <row r="1933" spans="5:5" x14ac:dyDescent="0.25">
      <c r="E1933" s="12"/>
    </row>
    <row r="1934" spans="5:5" x14ac:dyDescent="0.25">
      <c r="E1934" s="12"/>
    </row>
    <row r="1935" spans="5:5" x14ac:dyDescent="0.2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 x14ac:dyDescent="0.25"/>
  <cols>
    <col min="4" max="4" width="111.85546875" bestFit="1" customWidth="1"/>
  </cols>
  <sheetData>
    <row r="1" spans="1:5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 x14ac:dyDescent="0.25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 x14ac:dyDescent="0.25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 x14ac:dyDescent="0.25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 x14ac:dyDescent="0.25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 x14ac:dyDescent="0.25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 x14ac:dyDescent="0.25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 x14ac:dyDescent="0.25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 x14ac:dyDescent="0.25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 x14ac:dyDescent="0.25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 x14ac:dyDescent="0.25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 x14ac:dyDescent="0.25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 x14ac:dyDescent="0.25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 x14ac:dyDescent="0.25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 x14ac:dyDescent="0.25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 x14ac:dyDescent="0.25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 x14ac:dyDescent="0.25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 x14ac:dyDescent="0.25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 x14ac:dyDescent="0.25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 x14ac:dyDescent="0.25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 x14ac:dyDescent="0.25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 x14ac:dyDescent="0.25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 x14ac:dyDescent="0.25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 x14ac:dyDescent="0.25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 x14ac:dyDescent="0.25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 x14ac:dyDescent="0.25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 x14ac:dyDescent="0.25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 x14ac:dyDescent="0.25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 x14ac:dyDescent="0.25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 x14ac:dyDescent="0.25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 x14ac:dyDescent="0.25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 x14ac:dyDescent="0.25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 x14ac:dyDescent="0.25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 x14ac:dyDescent="0.25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 x14ac:dyDescent="0.25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 x14ac:dyDescent="0.25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 x14ac:dyDescent="0.25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 x14ac:dyDescent="0.25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 x14ac:dyDescent="0.25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 x14ac:dyDescent="0.25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 x14ac:dyDescent="0.25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 x14ac:dyDescent="0.25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 x14ac:dyDescent="0.25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 x14ac:dyDescent="0.25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 x14ac:dyDescent="0.25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 x14ac:dyDescent="0.25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 x14ac:dyDescent="0.25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 x14ac:dyDescent="0.25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 x14ac:dyDescent="0.25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 x14ac:dyDescent="0.25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 x14ac:dyDescent="0.25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 x14ac:dyDescent="0.25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 x14ac:dyDescent="0.25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 x14ac:dyDescent="0.25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 x14ac:dyDescent="0.25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 x14ac:dyDescent="0.25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 x14ac:dyDescent="0.25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 x14ac:dyDescent="0.25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 x14ac:dyDescent="0.25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 x14ac:dyDescent="0.25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 x14ac:dyDescent="0.25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 x14ac:dyDescent="0.25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 x14ac:dyDescent="0.25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 x14ac:dyDescent="0.25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 x14ac:dyDescent="0.25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 x14ac:dyDescent="0.25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 x14ac:dyDescent="0.25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 x14ac:dyDescent="0.25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 x14ac:dyDescent="0.25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 x14ac:dyDescent="0.25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 x14ac:dyDescent="0.25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 x14ac:dyDescent="0.25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 x14ac:dyDescent="0.25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 x14ac:dyDescent="0.25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 x14ac:dyDescent="0.25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 x14ac:dyDescent="0.25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 x14ac:dyDescent="0.25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 x14ac:dyDescent="0.25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 x14ac:dyDescent="0.25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 x14ac:dyDescent="0.25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 x14ac:dyDescent="0.25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 x14ac:dyDescent="0.25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 x14ac:dyDescent="0.25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 x14ac:dyDescent="0.25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 x14ac:dyDescent="0.25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 x14ac:dyDescent="0.25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 x14ac:dyDescent="0.25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 x14ac:dyDescent="0.25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 x14ac:dyDescent="0.25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 x14ac:dyDescent="0.25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 x14ac:dyDescent="0.25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 x14ac:dyDescent="0.25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 x14ac:dyDescent="0.25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 x14ac:dyDescent="0.25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 x14ac:dyDescent="0.25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 x14ac:dyDescent="0.25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 x14ac:dyDescent="0.25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 x14ac:dyDescent="0.25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 x14ac:dyDescent="0.25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 x14ac:dyDescent="0.25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 x14ac:dyDescent="0.25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 x14ac:dyDescent="0.25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 x14ac:dyDescent="0.25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 x14ac:dyDescent="0.25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 x14ac:dyDescent="0.25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 x14ac:dyDescent="0.25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 x14ac:dyDescent="0.25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 x14ac:dyDescent="0.25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 x14ac:dyDescent="0.25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 x14ac:dyDescent="0.25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 x14ac:dyDescent="0.25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 x14ac:dyDescent="0.25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 x14ac:dyDescent="0.25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 x14ac:dyDescent="0.25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 x14ac:dyDescent="0.25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 x14ac:dyDescent="0.25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 x14ac:dyDescent="0.25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 x14ac:dyDescent="0.25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 x14ac:dyDescent="0.25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 x14ac:dyDescent="0.25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 x14ac:dyDescent="0.25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 x14ac:dyDescent="0.25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 x14ac:dyDescent="0.25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 x14ac:dyDescent="0.25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 x14ac:dyDescent="0.25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 x14ac:dyDescent="0.25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 x14ac:dyDescent="0.25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 x14ac:dyDescent="0.25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 x14ac:dyDescent="0.25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 x14ac:dyDescent="0.25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 x14ac:dyDescent="0.25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 x14ac:dyDescent="0.25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 x14ac:dyDescent="0.25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 x14ac:dyDescent="0.25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 x14ac:dyDescent="0.25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 x14ac:dyDescent="0.25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 x14ac:dyDescent="0.25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 x14ac:dyDescent="0.25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 x14ac:dyDescent="0.25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 x14ac:dyDescent="0.25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 x14ac:dyDescent="0.25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 x14ac:dyDescent="0.25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 x14ac:dyDescent="0.25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 x14ac:dyDescent="0.25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 x14ac:dyDescent="0.25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 x14ac:dyDescent="0.25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 x14ac:dyDescent="0.25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 x14ac:dyDescent="0.25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 x14ac:dyDescent="0.25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 x14ac:dyDescent="0.25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 x14ac:dyDescent="0.25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 x14ac:dyDescent="0.25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 x14ac:dyDescent="0.25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 x14ac:dyDescent="0.25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 x14ac:dyDescent="0.25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 x14ac:dyDescent="0.25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 x14ac:dyDescent="0.25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 x14ac:dyDescent="0.25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 x14ac:dyDescent="0.25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7cd2266d-8312-43fa-965d-1a133bd90d01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OAI</vt:lpstr>
      <vt:lpstr>Enero</vt:lpstr>
      <vt:lpstr>Febrero</vt:lpstr>
      <vt:lpstr>Marzo</vt:lpstr>
      <vt:lpstr>Abril</vt:lpstr>
      <vt:lpstr>Mayo</vt:lpstr>
      <vt:lpstr>Junio</vt:lpstr>
      <vt:lpstr>Julio</vt:lpstr>
      <vt:lpstr>CALCULO RETENCIONES</vt:lpstr>
      <vt:lpstr>Mayo DE</vt:lpstr>
      <vt:lpstr>Facturas pendientes del 2020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OAI</cp:lastModifiedBy>
  <cp:lastPrinted>2023-08-08T21:04:59Z</cp:lastPrinted>
  <dcterms:created xsi:type="dcterms:W3CDTF">2021-01-11T13:35:50Z</dcterms:created>
  <dcterms:modified xsi:type="dcterms:W3CDTF">2023-08-14T14:22:04Z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