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"/>
    </mc:Choice>
  </mc:AlternateContent>
  <xr:revisionPtr revIDLastSave="0" documentId="8_{60423D3C-BFA6-48AC-84D3-666F137B4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4" r:id="rId1"/>
    <sheet name="P3 Ejecucion " sheetId="3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4" l="1"/>
  <c r="Q84" i="4"/>
  <c r="P84" i="4"/>
  <c r="O84" i="4"/>
  <c r="N84" i="4"/>
  <c r="M84" i="4"/>
  <c r="L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S63" i="4" s="1"/>
  <c r="E63" i="4"/>
  <c r="D63" i="4"/>
  <c r="S62" i="4"/>
  <c r="S60" i="4"/>
  <c r="S59" i="4"/>
  <c r="S58" i="4"/>
  <c r="S57" i="4"/>
  <c r="S56" i="4"/>
  <c r="S54" i="4"/>
  <c r="R53" i="4"/>
  <c r="Q53" i="4"/>
  <c r="P53" i="4"/>
  <c r="O53" i="4"/>
  <c r="N53" i="4"/>
  <c r="M53" i="4"/>
  <c r="L53" i="4"/>
  <c r="K53" i="4"/>
  <c r="J53" i="4"/>
  <c r="I53" i="4"/>
  <c r="H53" i="4"/>
  <c r="G53" i="4"/>
  <c r="S53" i="4" s="1"/>
  <c r="D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J36" i="4"/>
  <c r="S36" i="4" s="1"/>
  <c r="S35" i="4"/>
  <c r="J34" i="4"/>
  <c r="S34" i="4" s="1"/>
  <c r="J33" i="4"/>
  <c r="S33" i="4" s="1"/>
  <c r="S32" i="4"/>
  <c r="S31" i="4"/>
  <c r="S30" i="4"/>
  <c r="S29" i="4"/>
  <c r="S28" i="4"/>
  <c r="R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S26" i="4"/>
  <c r="S25" i="4"/>
  <c r="S24" i="4"/>
  <c r="S23" i="4"/>
  <c r="S22" i="4"/>
  <c r="S21" i="4"/>
  <c r="S20" i="4"/>
  <c r="D20" i="4"/>
  <c r="D17" i="4" s="1"/>
  <c r="D10" i="4" s="1"/>
  <c r="D84" i="4" s="1"/>
  <c r="S19" i="4"/>
  <c r="J18" i="4"/>
  <c r="I18" i="4"/>
  <c r="I17" i="4" s="1"/>
  <c r="I10" i="4" s="1"/>
  <c r="I84" i="4" s="1"/>
  <c r="H18" i="4"/>
  <c r="S18" i="4" s="1"/>
  <c r="R17" i="4"/>
  <c r="Q17" i="4"/>
  <c r="P17" i="4"/>
  <c r="O17" i="4"/>
  <c r="N17" i="4"/>
  <c r="M17" i="4"/>
  <c r="L17" i="4"/>
  <c r="K17" i="4"/>
  <c r="J17" i="4"/>
  <c r="H17" i="4"/>
  <c r="G17" i="4"/>
  <c r="G10" i="4" s="1"/>
  <c r="G84" i="4" s="1"/>
  <c r="F17" i="4"/>
  <c r="E17" i="4"/>
  <c r="S16" i="4"/>
  <c r="S15" i="4"/>
  <c r="S14" i="4"/>
  <c r="S13" i="4"/>
  <c r="H13" i="4"/>
  <c r="S12" i="4"/>
  <c r="K11" i="4"/>
  <c r="H11" i="4"/>
  <c r="H10" i="4" s="1"/>
  <c r="H84" i="4" s="1"/>
  <c r="F11" i="4"/>
  <c r="S11" i="4" s="1"/>
  <c r="E11" i="4"/>
  <c r="D11" i="4"/>
  <c r="K10" i="4"/>
  <c r="K84" i="4" s="1"/>
  <c r="S17" i="4" l="1"/>
  <c r="E10" i="4"/>
  <c r="E84" i="4" s="1"/>
  <c r="J27" i="4"/>
  <c r="J10" i="4" s="1"/>
  <c r="J84" i="4" s="1"/>
  <c r="F10" i="4"/>
  <c r="F84" i="4" l="1"/>
  <c r="S10" i="4"/>
  <c r="S84" i="4" s="1"/>
  <c r="S27" i="4"/>
</calcChain>
</file>

<file path=xl/sharedStrings.xml><?xml version="1.0" encoding="utf-8"?>
<sst xmlns="http://schemas.openxmlformats.org/spreadsheetml/2006/main" count="207" uniqueCount="115">
  <si>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</si>
  <si>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</si>
  <si>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</si>
  <si>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</si>
  <si>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</si>
  <si>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</si>
  <si>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</si>
  <si>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</si>
  <si>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</si>
  <si>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</si>
  <si>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</si>
  <si>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</si>
  <si>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</si>
  <si>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</si>
  <si>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</si>
  <si>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</si>
  <si>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</si>
  <si>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</si>
  <si>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</si>
  <si>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</si>
  <si>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</si>
  <si>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</si>
  <si>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</si>
  <si>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</si>
  <si>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</si>
  <si>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</si>
  <si>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</si>
  <si>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</si>
  <si>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</si>
  <si>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</si>
  <si>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</si>
  <si>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</si>
  <si>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</si>
  <si>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</si>
  <si>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</si>
  <si>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</si>
  <si>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</si>
  <si>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</si>
  <si>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</si>
  <si>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</si>
  <si>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</si>
  <si>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</si>
  <si>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</si>
  <si>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</si>
  <si>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</si>
  <si>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</si>
  <si>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</si>
  <si>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</si>
  <si>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</si>
  <si>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</si>
  <si>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</si>
  <si>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</si>
  <si>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</si>
  <si>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</si>
  <si>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</si>
  <si>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</si>
  <si>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</si>
  <si>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</si>
  <si>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</si>
  <si>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</si>
  <si>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</si>
  <si>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</si>
  <si>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</si>
  <si>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</si>
  <si>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</si>
  <si>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</si>
  <si>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</si>
  <si>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</si>
  <si>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</si>
  <si>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</si>
  <si>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</si>
  <si>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</si>
  <si>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</si>
  <si>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</si>
  <si>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</si>
  <si>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</si>
  <si>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</si>
  <si>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</si>
  <si>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</si>
  <si>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</si>
  <si>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</si>
  <si>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</si>
  <si>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</si>
  <si>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</si>
  <si>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</si>
  <si>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</si>
  <si>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</si>
  <si>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</si>
  <si>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</si>
  <si>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</si>
  <si>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</si>
  <si>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</si>
  <si>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</si>
  <si>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</si>
  <si>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</si>
  <si>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</si>
  <si>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</si>
  <si>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</si>
  <si>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</si>
  <si>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</si>
  <si>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 xml:space="preserve">                   Revisaso por: Lic.Migdalia Vasquez</t>
  </si>
  <si>
    <t xml:space="preserve">                                                                       Revisado por: Lic. Migdalia Vasquez</t>
  </si>
  <si>
    <t>Administradora</t>
  </si>
  <si>
    <t>.</t>
  </si>
  <si>
    <t>Año 2024</t>
  </si>
  <si>
    <t xml:space="preserve">                                                                       Preparado por: </t>
  </si>
  <si>
    <t xml:space="preserve">Departamento de contabilidad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</si>
  <si>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</si>
  <si>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</si>
  <si>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</si>
  <si>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</si>
  <si>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 xml:space="preserve">HRER 4.1.2.2.05 Reportar la ejecucion presupuestaria consolidada de ingresos y egresos, proveniente de  las diferentes fuentes de financiamiento              </t>
  </si>
  <si>
    <t>Presupuesto Aprobado</t>
  </si>
  <si>
    <t>Presupuesto Modificado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</si>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</sst>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5" xfId="0" applyNumberFormat="1" applyFont="1" applyBorder="1" applyAlignme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wrapText="1"/>
    </xf>
    <xf numFmtId="4" fontId="3" fillId="0" borderId="15" xfId="0" applyNumberFormat="1" applyFont="1" applyBorder="1" applyAlignment="1">
      <alignment horizontal="center"/>
    </xf>
    <xf numFmtId="43" fontId="3" fillId="0" borderId="1" xfId="0" applyNumberFormat="1" applyFont="1" applyBorder="1"/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4" fontId="3" fillId="0" borderId="1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264582</xdr:colOff>
      <xdr:row>0</xdr:row>
      <xdr:rowOff>133351</xdr:rowOff>
    </xdr:from>
    <xdr:to>
      <xdr:col>18</xdr:col>
      <xdr:colOff>706082</xdr:colOff>
      <xdr:row>3</xdr:row>
      <xdr:rowOff>6351</xdr:rowOff>
    </xdr:to>
    <xdr:pic>
      <xdr:nvPicPr>
        <xdr:cNvPr id="4" name="Imagen 3" descr="transparente_version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33351"/>
          <a:ext cx="706082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53586</xdr:colOff>
      <xdr:row>0</xdr:row>
      <xdr:rowOff>61021</xdr:rowOff>
    </xdr:from>
    <xdr:to>
      <xdr:col>2</xdr:col>
      <xdr:colOff>3490206</xdr:colOff>
      <xdr:row>3</xdr:row>
      <xdr:rowOff>79387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436620" cy="589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J20">
            <v>479719744.76051462</v>
          </cell>
        </row>
        <row r="87">
          <cell r="J87">
            <v>285530.70446803817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"/>
  <sheetViews>
    <sheetView tabSelected="1" topLeftCell="B1" workbookViewId="0">
      <selection activeCell="U14" sqref="U14"/>
    </sheetView>
  </sheetViews>
  <sheetFormatPr baseColWidth="10" defaultColWidth="11.42578125" defaultRowHeight="15" x14ac:dyDescent="0.25"/>
  <cols>
    <col min="1" max="1" width="1.7109375" style="49" hidden="1" customWidth="1"/>
    <col min="2" max="2" width="2.7109375" style="49" customWidth="1"/>
    <col min="3" max="3" width="61.5703125" style="55" customWidth="1"/>
    <col min="4" max="4" width="20.5703125" style="16" customWidth="1"/>
    <col min="5" max="5" width="17.140625" style="49" customWidth="1"/>
    <col min="6" max="6" width="15" style="48" customWidth="1"/>
    <col min="7" max="8" width="13.140625" style="48" customWidth="1"/>
    <col min="9" max="9" width="14.7109375" style="48" customWidth="1"/>
    <col min="10" max="10" width="18.42578125" style="48" customWidth="1"/>
    <col min="11" max="11" width="19.5703125" style="48" customWidth="1"/>
    <col min="12" max="12" width="0.140625" style="48" hidden="1" customWidth="1"/>
    <col min="13" max="13" width="2.140625" style="48" hidden="1" customWidth="1"/>
    <col min="14" max="14" width="3" style="48" hidden="1" customWidth="1"/>
    <col min="15" max="15" width="2.85546875" style="48" hidden="1" customWidth="1"/>
    <col min="16" max="16" width="3.140625" style="48" hidden="1" customWidth="1"/>
    <col min="17" max="17" width="1" style="48" hidden="1" customWidth="1"/>
    <col min="18" max="18" width="0.28515625" style="48" hidden="1" customWidth="1"/>
    <col min="19" max="19" width="16.85546875" style="48" customWidth="1"/>
    <col min="20" max="20" width="12" style="48" customWidth="1"/>
    <col min="21" max="21" width="12.5703125" style="48" bestFit="1" customWidth="1"/>
    <col min="22" max="22" width="13.85546875" style="49" bestFit="1" customWidth="1"/>
    <col min="23" max="23" width="11.42578125" style="49"/>
    <col min="24" max="24" width="13.140625" style="49" bestFit="1" customWidth="1"/>
    <col min="25" max="16384" width="11.42578125" style="49"/>
  </cols>
  <sheetData>
    <row r="1" spans="3:27" ht="28.5" customHeight="1" x14ac:dyDescent="0.25">
      <c r="C1" s="46"/>
      <c r="D1" s="77" t="s">
        <v>96</v>
      </c>
      <c r="E1" s="77"/>
      <c r="F1" s="77"/>
      <c r="G1" s="77"/>
      <c r="H1" s="77"/>
      <c r="I1" s="77"/>
      <c r="J1" s="77"/>
      <c r="K1" s="77"/>
      <c r="L1" s="77"/>
      <c r="M1" s="77"/>
      <c r="N1" s="47"/>
      <c r="O1" s="47"/>
      <c r="P1" s="47"/>
      <c r="Q1" s="47"/>
      <c r="R1" s="47"/>
      <c r="S1" s="47"/>
    </row>
    <row r="2" spans="3:27" ht="21" customHeight="1" x14ac:dyDescent="0.25">
      <c r="C2" s="50" t="s">
        <v>97</v>
      </c>
      <c r="D2" s="78" t="s">
        <v>94</v>
      </c>
      <c r="E2" s="78"/>
      <c r="F2" s="78"/>
      <c r="G2" s="78"/>
      <c r="H2" s="78"/>
      <c r="I2" s="78"/>
      <c r="J2" s="78"/>
      <c r="K2" s="78"/>
      <c r="L2" s="78"/>
      <c r="M2" s="78"/>
      <c r="N2" s="51"/>
      <c r="O2" s="51"/>
      <c r="P2" s="51"/>
      <c r="Q2" s="51"/>
      <c r="R2" s="51"/>
      <c r="S2" s="51"/>
    </row>
    <row r="3" spans="3:27" x14ac:dyDescent="0.25">
      <c r="C3" s="52"/>
      <c r="D3" s="79" t="s">
        <v>104</v>
      </c>
      <c r="E3" s="79"/>
      <c r="F3" s="79"/>
      <c r="G3" s="79"/>
      <c r="H3" s="79"/>
      <c r="I3" s="79"/>
      <c r="J3" s="79"/>
      <c r="K3" s="79"/>
      <c r="L3" s="79"/>
      <c r="M3" s="79"/>
      <c r="N3" s="53"/>
      <c r="O3" s="53"/>
      <c r="P3" s="53"/>
      <c r="Q3" s="53"/>
      <c r="R3" s="53"/>
      <c r="S3" s="53"/>
    </row>
    <row r="4" spans="3:27" ht="15.75" customHeight="1" x14ac:dyDescent="0.25">
      <c r="C4" s="50"/>
      <c r="D4" s="80" t="s">
        <v>93</v>
      </c>
      <c r="E4" s="80"/>
      <c r="F4" s="80"/>
      <c r="G4" s="80"/>
      <c r="H4" s="80"/>
      <c r="I4" s="80"/>
      <c r="J4" s="80"/>
      <c r="K4" s="80"/>
      <c r="L4" s="80"/>
      <c r="M4" s="80"/>
      <c r="N4" s="51"/>
      <c r="O4" s="51"/>
      <c r="P4" s="51"/>
      <c r="Q4" s="51"/>
      <c r="R4" s="51"/>
      <c r="S4" s="51"/>
      <c r="T4" s="51"/>
      <c r="U4" s="51"/>
      <c r="V4" s="54"/>
      <c r="W4" s="54"/>
      <c r="X4" s="54"/>
      <c r="Y4" s="54"/>
      <c r="Z4" s="54"/>
      <c r="AA4" s="54"/>
    </row>
    <row r="5" spans="3:27" ht="15.75" customHeight="1" x14ac:dyDescent="0.25">
      <c r="C5" s="54"/>
      <c r="D5" s="80" t="s">
        <v>79</v>
      </c>
      <c r="E5" s="80"/>
      <c r="F5" s="80"/>
      <c r="G5" s="80"/>
      <c r="H5" s="80"/>
      <c r="I5" s="80"/>
      <c r="J5" s="80"/>
      <c r="K5" s="80"/>
      <c r="L5" s="80"/>
      <c r="M5" s="80"/>
      <c r="N5" s="51"/>
      <c r="O5" s="51"/>
      <c r="P5" s="51"/>
      <c r="Q5" s="51"/>
      <c r="R5" s="51"/>
      <c r="S5" s="51"/>
    </row>
    <row r="6" spans="3:27" ht="26.45" customHeight="1" x14ac:dyDescent="0.25">
      <c r="D6" s="81" t="s">
        <v>110</v>
      </c>
      <c r="E6" s="81"/>
      <c r="F6" s="81"/>
      <c r="G6" s="81"/>
      <c r="H6" s="81"/>
      <c r="I6" s="81"/>
      <c r="J6" s="81"/>
      <c r="K6" s="81"/>
      <c r="L6" s="81"/>
      <c r="M6" s="81"/>
      <c r="N6" s="40"/>
      <c r="O6" s="40"/>
      <c r="P6" s="40"/>
      <c r="Q6" s="40"/>
      <c r="R6" s="40"/>
      <c r="S6" s="40"/>
    </row>
    <row r="7" spans="3:27" ht="26.45" customHeight="1" x14ac:dyDescent="0.25">
      <c r="D7" s="66" t="s">
        <v>111</v>
      </c>
      <c r="E7" s="66"/>
      <c r="F7" s="41"/>
      <c r="G7" s="41"/>
      <c r="H7" s="41"/>
      <c r="I7" s="41"/>
      <c r="J7" s="41"/>
      <c r="K7" s="41"/>
      <c r="L7" s="41"/>
      <c r="M7" s="41"/>
      <c r="N7" s="42"/>
      <c r="O7" s="42"/>
      <c r="P7" s="42"/>
      <c r="Q7" s="42"/>
      <c r="R7" s="42"/>
      <c r="S7" s="42"/>
    </row>
    <row r="8" spans="3:27" ht="25.5" customHeight="1" x14ac:dyDescent="0.25">
      <c r="C8" s="69" t="s">
        <v>66</v>
      </c>
      <c r="D8" s="70" t="s">
        <v>112</v>
      </c>
      <c r="E8" s="70" t="s">
        <v>113</v>
      </c>
      <c r="F8" s="72" t="s">
        <v>114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75"/>
    </row>
    <row r="9" spans="3:27" x14ac:dyDescent="0.25">
      <c r="C9" s="69"/>
      <c r="D9" s="71"/>
      <c r="E9" s="71"/>
      <c r="F9" s="25" t="s">
        <v>81</v>
      </c>
      <c r="G9" s="25" t="s">
        <v>82</v>
      </c>
      <c r="H9" s="25" t="s">
        <v>83</v>
      </c>
      <c r="I9" s="25" t="s">
        <v>84</v>
      </c>
      <c r="J9" s="26" t="s">
        <v>85</v>
      </c>
      <c r="K9" s="25" t="s">
        <v>86</v>
      </c>
      <c r="L9" s="27" t="s">
        <v>87</v>
      </c>
      <c r="M9" s="28" t="s">
        <v>88</v>
      </c>
      <c r="N9" s="28" t="s">
        <v>89</v>
      </c>
      <c r="O9" s="28" t="s">
        <v>90</v>
      </c>
      <c r="P9" s="25" t="s">
        <v>91</v>
      </c>
      <c r="Q9" s="26" t="s">
        <v>92</v>
      </c>
      <c r="R9" s="26" t="s">
        <v>92</v>
      </c>
      <c r="S9" s="25" t="s">
        <v>80</v>
      </c>
    </row>
    <row r="10" spans="3:27" x14ac:dyDescent="0.25">
      <c r="C10" s="19" t="s">
        <v>0</v>
      </c>
      <c r="D10" s="67">
        <f>D11+D17+D27+D53+D63</f>
        <v>248224708.91446805</v>
      </c>
      <c r="E10" s="67">
        <f>E11+E17+E27+E53+E63</f>
        <v>0</v>
      </c>
      <c r="F10" s="29">
        <f>F11+F17+F27+F53</f>
        <v>321863.41000000003</v>
      </c>
      <c r="G10" s="29">
        <f>+G13+G17+G27+G53</f>
        <v>1122310.08</v>
      </c>
      <c r="H10" s="29">
        <f>+H11+H17</f>
        <v>1118806.74</v>
      </c>
      <c r="I10" s="29">
        <f>+I17+I27</f>
        <v>612589.12</v>
      </c>
      <c r="J10" s="29">
        <f>+J11+J17+J27</f>
        <v>3462686.4699999997</v>
      </c>
      <c r="K10" s="29">
        <f>+K17+K27+K11</f>
        <v>3508040.6299999994</v>
      </c>
      <c r="L10" s="30"/>
      <c r="M10" s="29"/>
      <c r="N10" s="29"/>
      <c r="O10" s="29"/>
      <c r="P10" s="29"/>
      <c r="Q10" s="29"/>
      <c r="R10" s="29"/>
      <c r="S10" s="29">
        <f t="shared" ref="S10:S15" si="0">SUM(F10:R10)</f>
        <v>10146296.449999999</v>
      </c>
    </row>
    <row r="11" spans="3:27" x14ac:dyDescent="0.25">
      <c r="C11" s="20" t="s">
        <v>1</v>
      </c>
      <c r="D11" s="17">
        <f t="shared" ref="D11:E11" si="1">SUM(D12:D16)</f>
        <v>58683045.140000001</v>
      </c>
      <c r="E11" s="17">
        <f t="shared" si="1"/>
        <v>0</v>
      </c>
      <c r="F11" s="31">
        <f>SUM(F12:F16)</f>
        <v>134982.04</v>
      </c>
      <c r="G11" s="31"/>
      <c r="H11" s="31">
        <f>+H12+H13</f>
        <v>779102.13</v>
      </c>
      <c r="I11" s="31"/>
      <c r="J11" s="31"/>
      <c r="K11" s="31">
        <f>+K12</f>
        <v>173936.03</v>
      </c>
      <c r="L11" s="33"/>
      <c r="M11" s="33"/>
      <c r="N11" s="33"/>
      <c r="O11" s="33"/>
      <c r="P11" s="33"/>
      <c r="Q11" s="33"/>
      <c r="R11" s="33"/>
      <c r="S11" s="32">
        <f t="shared" si="0"/>
        <v>1088020.2</v>
      </c>
      <c r="V11" s="16"/>
    </row>
    <row r="12" spans="3:27" x14ac:dyDescent="0.25">
      <c r="C12" s="56" t="s">
        <v>2</v>
      </c>
      <c r="D12" s="43">
        <v>40022329.420000002</v>
      </c>
      <c r="E12" s="23"/>
      <c r="F12" s="32"/>
      <c r="G12" s="32"/>
      <c r="H12" s="32">
        <v>647792.13</v>
      </c>
      <c r="I12" s="32"/>
      <c r="J12" s="32"/>
      <c r="K12" s="32">
        <v>173936.03</v>
      </c>
      <c r="L12" s="34"/>
      <c r="M12" s="34"/>
      <c r="N12" s="34"/>
      <c r="O12" s="34"/>
      <c r="P12" s="32"/>
      <c r="Q12" s="32"/>
      <c r="R12" s="32"/>
      <c r="S12" s="32">
        <f t="shared" si="0"/>
        <v>821728.16</v>
      </c>
      <c r="V12" s="16"/>
    </row>
    <row r="13" spans="3:27" x14ac:dyDescent="0.25">
      <c r="C13" s="56" t="s">
        <v>3</v>
      </c>
      <c r="D13" s="43">
        <v>18660715.719999999</v>
      </c>
      <c r="E13" s="23"/>
      <c r="F13" s="32">
        <v>134982.04</v>
      </c>
      <c r="G13" s="35"/>
      <c r="H13" s="32">
        <f>30000+60000+41310</f>
        <v>131310</v>
      </c>
      <c r="I13" s="32"/>
      <c r="J13" s="32"/>
      <c r="K13" s="32"/>
      <c r="L13" s="34"/>
      <c r="M13" s="34"/>
      <c r="N13" s="34"/>
      <c r="O13" s="34"/>
      <c r="P13" s="32"/>
      <c r="Q13" s="32"/>
      <c r="R13" s="32"/>
      <c r="S13" s="32">
        <f t="shared" si="0"/>
        <v>266292.04000000004</v>
      </c>
      <c r="V13" s="16"/>
      <c r="X13" s="16"/>
    </row>
    <row r="14" spans="3:27" x14ac:dyDescent="0.25">
      <c r="C14" s="56" t="s">
        <v>4</v>
      </c>
      <c r="D14" s="16">
        <v>0</v>
      </c>
      <c r="E14" s="57"/>
      <c r="F14" s="32"/>
      <c r="G14" s="32"/>
      <c r="H14" s="32"/>
      <c r="I14" s="32"/>
      <c r="J14" s="32"/>
      <c r="K14" s="32"/>
      <c r="L14" s="34"/>
      <c r="M14" s="34"/>
      <c r="N14" s="34"/>
      <c r="O14" s="34"/>
      <c r="Q14" s="32"/>
      <c r="R14" s="32"/>
      <c r="S14" s="32">
        <f t="shared" si="0"/>
        <v>0</v>
      </c>
      <c r="T14" s="58"/>
      <c r="U14" s="59"/>
      <c r="V14" s="16"/>
      <c r="X14" s="16"/>
    </row>
    <row r="15" spans="3:27" x14ac:dyDescent="0.25">
      <c r="C15" s="56" t="s">
        <v>5</v>
      </c>
      <c r="D15" s="16">
        <v>0</v>
      </c>
      <c r="E15" s="57"/>
      <c r="F15" s="32"/>
      <c r="G15" s="32"/>
      <c r="H15" s="32"/>
      <c r="I15" s="32"/>
      <c r="J15" s="32"/>
      <c r="K15" s="32"/>
      <c r="L15" s="34"/>
      <c r="M15" s="34"/>
      <c r="N15" s="34"/>
      <c r="O15" s="34"/>
      <c r="Q15" s="32"/>
      <c r="R15" s="32"/>
      <c r="S15" s="32">
        <f t="shared" si="0"/>
        <v>0</v>
      </c>
      <c r="U15" s="59"/>
      <c r="V15" s="16"/>
      <c r="X15" s="16"/>
    </row>
    <row r="16" spans="3:27" x14ac:dyDescent="0.25">
      <c r="C16" s="56" t="s">
        <v>6</v>
      </c>
      <c r="D16" s="16">
        <v>0</v>
      </c>
      <c r="E16" s="57"/>
      <c r="F16" s="32"/>
      <c r="G16" s="32"/>
      <c r="H16" s="32"/>
      <c r="I16" s="32"/>
      <c r="J16" s="32"/>
      <c r="K16" s="32"/>
      <c r="L16" s="34"/>
      <c r="M16" s="34"/>
      <c r="N16" s="34"/>
      <c r="O16" s="36"/>
      <c r="P16" s="32"/>
      <c r="Q16" s="32"/>
      <c r="R16" s="32"/>
      <c r="S16" s="32">
        <f t="shared" ref="S16:S54" si="2">SUM(F16:Q16)</f>
        <v>0</v>
      </c>
      <c r="U16" s="59"/>
      <c r="V16" s="16"/>
      <c r="X16" s="16"/>
    </row>
    <row r="17" spans="3:24" x14ac:dyDescent="0.25">
      <c r="C17" s="20" t="s">
        <v>7</v>
      </c>
      <c r="D17" s="17">
        <f t="shared" ref="D17:R17" si="3">+SUM(D18:D26)</f>
        <v>22614067.504468039</v>
      </c>
      <c r="E17" s="17">
        <f t="shared" si="3"/>
        <v>0</v>
      </c>
      <c r="F17" s="17">
        <f>+SUM(F18:F26)</f>
        <v>186881.37</v>
      </c>
      <c r="G17" s="17">
        <f>+SUM(G18:G26)</f>
        <v>844898.86</v>
      </c>
      <c r="H17" s="17">
        <f>+SUM(H18:H26)</f>
        <v>339704.61</v>
      </c>
      <c r="I17" s="17">
        <f t="shared" si="3"/>
        <v>86289.12000000001</v>
      </c>
      <c r="J17" s="17">
        <f t="shared" si="3"/>
        <v>178288.6</v>
      </c>
      <c r="K17" s="17">
        <f>+SUM(K18:K26)</f>
        <v>1900524.99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  <c r="Q17" s="17">
        <f t="shared" si="3"/>
        <v>0</v>
      </c>
      <c r="R17" s="17">
        <f t="shared" si="3"/>
        <v>0</v>
      </c>
      <c r="S17" s="32">
        <f>SUM(F17:R17)</f>
        <v>3536587.55</v>
      </c>
      <c r="U17" s="59"/>
      <c r="X17" s="16"/>
    </row>
    <row r="18" spans="3:24" x14ac:dyDescent="0.25">
      <c r="C18" s="56" t="s">
        <v>8</v>
      </c>
      <c r="D18" s="43">
        <v>1285452.32</v>
      </c>
      <c r="E18" s="23"/>
      <c r="F18" s="32"/>
      <c r="G18" s="45">
        <v>222188.72</v>
      </c>
      <c r="H18" s="32">
        <f>30175.8+6750.36+3870.3+3254.39+53787.5+3685.41</f>
        <v>101523.76000000001</v>
      </c>
      <c r="I18" s="32">
        <f>54268.4+4790</f>
        <v>59058.400000000001</v>
      </c>
      <c r="J18" s="32">
        <f>128957.88+34336.72+3550+4724</f>
        <v>171568.6</v>
      </c>
      <c r="K18" s="32">
        <v>162358.23000000001</v>
      </c>
      <c r="L18" s="34"/>
      <c r="M18" s="34"/>
      <c r="N18" s="34"/>
      <c r="O18" s="34"/>
      <c r="P18" s="32"/>
      <c r="Q18" s="32"/>
      <c r="R18" s="32"/>
      <c r="S18" s="32">
        <f>SUM(F18:R18)</f>
        <v>716697.71</v>
      </c>
      <c r="U18" s="59"/>
      <c r="V18" s="48"/>
      <c r="X18" s="16"/>
    </row>
    <row r="19" spans="3:24" x14ac:dyDescent="0.25">
      <c r="C19" s="56" t="s">
        <v>9</v>
      </c>
      <c r="D19" s="43"/>
      <c r="E19" s="23"/>
      <c r="F19" s="32"/>
      <c r="G19" s="45"/>
      <c r="H19" s="32"/>
      <c r="I19" s="32"/>
      <c r="J19" s="32"/>
      <c r="K19" s="32">
        <v>476</v>
      </c>
      <c r="L19" s="34"/>
      <c r="M19" s="34"/>
      <c r="N19" s="34"/>
      <c r="O19" s="34"/>
      <c r="P19" s="32"/>
      <c r="Q19" s="32"/>
      <c r="R19" s="32"/>
      <c r="S19" s="32">
        <f t="shared" si="2"/>
        <v>476</v>
      </c>
      <c r="U19" s="59"/>
      <c r="V19" s="60"/>
      <c r="X19" s="16"/>
    </row>
    <row r="20" spans="3:24" x14ac:dyDescent="0.25">
      <c r="C20" s="56" t="s">
        <v>10</v>
      </c>
      <c r="D20" s="43">
        <f>+[1]PPNE5!$J$87</f>
        <v>285530.70446803817</v>
      </c>
      <c r="E20" s="23"/>
      <c r="F20" s="32"/>
      <c r="G20" s="45"/>
      <c r="H20" s="32"/>
      <c r="I20" s="32"/>
      <c r="J20" s="32"/>
      <c r="K20" s="32"/>
      <c r="L20" s="34"/>
      <c r="M20" s="34"/>
      <c r="N20" s="34"/>
      <c r="O20" s="34"/>
      <c r="P20" s="32"/>
      <c r="Q20" s="32"/>
      <c r="R20" s="32"/>
      <c r="S20" s="32">
        <f t="shared" si="2"/>
        <v>0</v>
      </c>
      <c r="U20" s="59"/>
    </row>
    <row r="21" spans="3:24" x14ac:dyDescent="0.25">
      <c r="C21" s="56" t="s">
        <v>11</v>
      </c>
      <c r="D21" s="23"/>
      <c r="E21" s="23"/>
      <c r="F21" s="32">
        <v>53105</v>
      </c>
      <c r="G21" s="45">
        <v>7200</v>
      </c>
      <c r="H21" s="32"/>
      <c r="I21" s="32"/>
      <c r="J21" s="32">
        <v>6720</v>
      </c>
      <c r="K21" s="32">
        <v>9168</v>
      </c>
      <c r="L21" s="34"/>
      <c r="M21" s="34"/>
      <c r="N21" s="34"/>
      <c r="O21" s="34"/>
      <c r="P21" s="32"/>
      <c r="Q21" s="32"/>
      <c r="R21" s="32"/>
      <c r="S21" s="32">
        <f>SUM(F21:R21)</f>
        <v>76193</v>
      </c>
      <c r="U21" s="59"/>
      <c r="X21" s="16"/>
    </row>
    <row r="22" spans="3:24" x14ac:dyDescent="0.25">
      <c r="C22" s="56" t="s">
        <v>12</v>
      </c>
      <c r="D22" s="23"/>
      <c r="E22" s="23"/>
      <c r="F22" s="32"/>
      <c r="G22" s="32"/>
      <c r="H22" s="32"/>
      <c r="I22" s="32"/>
      <c r="J22" s="32"/>
      <c r="K22" s="32"/>
      <c r="L22" s="34"/>
      <c r="M22" s="34"/>
      <c r="N22" s="34"/>
      <c r="O22" s="34"/>
      <c r="P22" s="32"/>
      <c r="Q22" s="32"/>
      <c r="R22" s="32"/>
      <c r="S22" s="32">
        <f>SUM(F22:R22)</f>
        <v>0</v>
      </c>
      <c r="X22" s="16"/>
    </row>
    <row r="23" spans="3:24" x14ac:dyDescent="0.25">
      <c r="C23" s="56" t="s">
        <v>13</v>
      </c>
      <c r="D23" s="23"/>
      <c r="E23" s="23"/>
      <c r="F23" s="32"/>
      <c r="G23" s="32"/>
      <c r="H23" s="32"/>
      <c r="I23" s="32"/>
      <c r="J23" s="32"/>
      <c r="K23" s="32"/>
      <c r="L23" s="34"/>
      <c r="M23" s="34"/>
      <c r="N23" s="34"/>
      <c r="P23" s="32"/>
      <c r="Q23" s="32"/>
      <c r="R23" s="32"/>
      <c r="S23" s="32">
        <f t="shared" si="2"/>
        <v>0</v>
      </c>
      <c r="X23" s="16"/>
    </row>
    <row r="24" spans="3:24" ht="30" x14ac:dyDescent="0.25">
      <c r="C24" s="56" t="s">
        <v>14</v>
      </c>
      <c r="D24" s="43">
        <v>21043084.48</v>
      </c>
      <c r="E24" s="23"/>
      <c r="F24" s="32">
        <v>119215</v>
      </c>
      <c r="G24" s="45">
        <v>236076.28</v>
      </c>
      <c r="H24" s="32">
        <v>28250</v>
      </c>
      <c r="I24" s="32">
        <v>12640.7</v>
      </c>
      <c r="J24" s="32"/>
      <c r="K24" s="32">
        <v>281636.76</v>
      </c>
      <c r="L24" s="34"/>
      <c r="M24" s="34"/>
      <c r="N24" s="34"/>
      <c r="O24" s="34"/>
      <c r="P24" s="32"/>
      <c r="Q24" s="32"/>
      <c r="R24" s="32"/>
      <c r="S24" s="32">
        <f>SUM(F24:R24)</f>
        <v>677818.74</v>
      </c>
      <c r="V24" s="16"/>
      <c r="X24" s="16"/>
    </row>
    <row r="25" spans="3:24" ht="30" x14ac:dyDescent="0.25">
      <c r="C25" s="56" t="s">
        <v>15</v>
      </c>
      <c r="D25" s="23"/>
      <c r="E25" s="23"/>
      <c r="F25" s="32">
        <v>14561.37</v>
      </c>
      <c r="G25" s="45">
        <v>150298.01999999999</v>
      </c>
      <c r="H25" s="37">
        <v>14590.02</v>
      </c>
      <c r="I25" s="32">
        <v>14590.02</v>
      </c>
      <c r="J25" s="32"/>
      <c r="K25" s="32">
        <v>336237.91</v>
      </c>
      <c r="L25" s="34"/>
      <c r="M25" s="34"/>
      <c r="N25" s="34"/>
      <c r="O25" s="36"/>
      <c r="P25" s="37"/>
      <c r="Q25" s="32"/>
      <c r="R25" s="32"/>
      <c r="S25" s="32">
        <f>SUM(F25:R25)</f>
        <v>530277.34</v>
      </c>
      <c r="V25" s="16"/>
      <c r="X25" s="16"/>
    </row>
    <row r="26" spans="3:24" x14ac:dyDescent="0.25">
      <c r="C26" s="56" t="s">
        <v>16</v>
      </c>
      <c r="D26" s="23"/>
      <c r="E26" s="23"/>
      <c r="F26" s="32"/>
      <c r="G26" s="45">
        <v>229135.84</v>
      </c>
      <c r="H26" s="32">
        <v>195340.83</v>
      </c>
      <c r="I26" s="32"/>
      <c r="J26" s="32"/>
      <c r="K26" s="32">
        <v>1110648.0900000001</v>
      </c>
      <c r="L26" s="34"/>
      <c r="M26" s="34"/>
      <c r="N26" s="34"/>
      <c r="O26" s="34"/>
      <c r="P26" s="32"/>
      <c r="Q26" s="32"/>
      <c r="R26" s="32"/>
      <c r="S26" s="32">
        <f t="shared" si="2"/>
        <v>1535124.76</v>
      </c>
      <c r="V26" s="16"/>
      <c r="X26" s="16"/>
    </row>
    <row r="27" spans="3:24" x14ac:dyDescent="0.25">
      <c r="C27" s="20" t="s">
        <v>17</v>
      </c>
      <c r="D27" s="17">
        <f t="shared" ref="D27:R27" si="4">+SUM(D28:D36)</f>
        <v>115483972.88000001</v>
      </c>
      <c r="E27" s="17">
        <f t="shared" si="4"/>
        <v>0</v>
      </c>
      <c r="F27" s="17">
        <f t="shared" si="4"/>
        <v>0</v>
      </c>
      <c r="G27" s="17">
        <f>+SUM(G28:G36)</f>
        <v>277411.21999999997</v>
      </c>
      <c r="H27" s="17">
        <f t="shared" si="4"/>
        <v>0</v>
      </c>
      <c r="I27" s="17">
        <f t="shared" si="4"/>
        <v>526300</v>
      </c>
      <c r="J27" s="17">
        <f t="shared" si="4"/>
        <v>3284397.8699999996</v>
      </c>
      <c r="K27" s="17">
        <f>+SUM(K28:K36)</f>
        <v>1433579.6099999999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32">
        <f t="shared" si="2"/>
        <v>5521688.6999999993</v>
      </c>
      <c r="V27" s="16"/>
      <c r="X27" s="16"/>
    </row>
    <row r="28" spans="3:24" x14ac:dyDescent="0.25">
      <c r="C28" s="56" t="s">
        <v>18</v>
      </c>
      <c r="D28" s="43">
        <v>285530.7</v>
      </c>
      <c r="E28" s="23"/>
      <c r="F28" s="32"/>
      <c r="G28" s="32"/>
      <c r="H28" s="32"/>
      <c r="I28" s="32"/>
      <c r="J28" s="32">
        <v>4686</v>
      </c>
      <c r="K28" s="32">
        <v>13098.45</v>
      </c>
      <c r="L28" s="34"/>
      <c r="M28" s="38"/>
      <c r="N28" s="34"/>
      <c r="O28" s="34"/>
      <c r="P28" s="32"/>
      <c r="Q28" s="32"/>
      <c r="R28" s="32"/>
      <c r="S28" s="32">
        <f t="shared" si="2"/>
        <v>17784.45</v>
      </c>
      <c r="V28" s="16"/>
      <c r="X28" s="16"/>
    </row>
    <row r="29" spans="3:24" x14ac:dyDescent="0.25">
      <c r="C29" s="56" t="s">
        <v>19</v>
      </c>
      <c r="D29" s="23"/>
      <c r="E29" s="23"/>
      <c r="F29" s="32"/>
      <c r="G29" s="32"/>
      <c r="H29" s="32"/>
      <c r="I29" s="32"/>
      <c r="J29" s="32"/>
      <c r="K29" s="32"/>
      <c r="L29" s="34"/>
      <c r="N29" s="34"/>
      <c r="O29" s="38"/>
      <c r="P29" s="32"/>
      <c r="Q29" s="32"/>
      <c r="R29" s="32"/>
      <c r="S29" s="32">
        <f t="shared" si="2"/>
        <v>0</v>
      </c>
      <c r="X29" s="16"/>
    </row>
    <row r="30" spans="3:24" x14ac:dyDescent="0.25">
      <c r="C30" s="56" t="s">
        <v>20</v>
      </c>
      <c r="D30" s="23"/>
      <c r="E30" s="23"/>
      <c r="F30" s="32"/>
      <c r="G30" s="32"/>
      <c r="H30" s="32"/>
      <c r="I30" s="32"/>
      <c r="J30" s="32">
        <v>235227.12</v>
      </c>
      <c r="K30" s="32"/>
      <c r="L30" s="34"/>
      <c r="N30" s="34"/>
      <c r="O30" s="38"/>
      <c r="P30" s="32"/>
      <c r="Q30" s="32"/>
      <c r="R30" s="32"/>
      <c r="S30" s="32">
        <f t="shared" si="2"/>
        <v>235227.12</v>
      </c>
      <c r="V30" s="48"/>
      <c r="X30" s="16"/>
    </row>
    <row r="31" spans="3:24" x14ac:dyDescent="0.25">
      <c r="C31" s="56" t="s">
        <v>21</v>
      </c>
      <c r="D31" s="43">
        <v>1664634.6</v>
      </c>
      <c r="E31" s="23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2"/>
      <c r="Q31" s="32"/>
      <c r="R31" s="32"/>
      <c r="S31" s="32">
        <f t="shared" si="2"/>
        <v>0</v>
      </c>
      <c r="X31" s="16"/>
    </row>
    <row r="32" spans="3:24" x14ac:dyDescent="0.25">
      <c r="C32" s="56" t="s">
        <v>22</v>
      </c>
      <c r="D32" s="43"/>
      <c r="E32" s="23"/>
      <c r="F32" s="32"/>
      <c r="G32" s="32"/>
      <c r="H32" s="32"/>
      <c r="I32" s="32"/>
      <c r="J32" s="32">
        <v>270</v>
      </c>
      <c r="K32" s="32"/>
      <c r="L32" s="34"/>
      <c r="M32" s="34"/>
      <c r="N32" s="34"/>
      <c r="O32" s="34"/>
      <c r="P32" s="32"/>
      <c r="Q32" s="32"/>
      <c r="R32" s="32"/>
      <c r="S32" s="32">
        <f t="shared" si="2"/>
        <v>270</v>
      </c>
    </row>
    <row r="33" spans="3:24" x14ac:dyDescent="0.25">
      <c r="C33" s="56" t="s">
        <v>23</v>
      </c>
      <c r="D33" s="43"/>
      <c r="E33" s="23"/>
      <c r="F33" s="32"/>
      <c r="G33" s="32"/>
      <c r="H33" s="32"/>
      <c r="I33" s="32"/>
      <c r="J33" s="32">
        <f>7588.24+3252.73</f>
        <v>10840.97</v>
      </c>
      <c r="K33" s="32">
        <v>6832.77</v>
      </c>
      <c r="L33" s="34"/>
      <c r="M33" s="34"/>
      <c r="N33" s="34"/>
      <c r="O33" s="34"/>
      <c r="P33" s="32"/>
      <c r="Q33" s="32"/>
      <c r="R33" s="32"/>
      <c r="S33" s="32">
        <f t="shared" si="2"/>
        <v>17673.739999999998</v>
      </c>
      <c r="X33" s="60"/>
    </row>
    <row r="34" spans="3:24" ht="30" x14ac:dyDescent="0.25">
      <c r="C34" s="56" t="s">
        <v>24</v>
      </c>
      <c r="D34" s="43">
        <v>23230902.57</v>
      </c>
      <c r="E34" s="23"/>
      <c r="F34" s="32"/>
      <c r="G34" s="45"/>
      <c r="H34" s="32"/>
      <c r="I34" s="32">
        <v>526300</v>
      </c>
      <c r="J34" s="32">
        <f>219672+6000</f>
        <v>225672</v>
      </c>
      <c r="K34" s="32">
        <v>53320.45</v>
      </c>
      <c r="L34" s="34"/>
      <c r="M34" s="34"/>
      <c r="N34" s="34"/>
      <c r="O34" s="34"/>
      <c r="P34" s="32"/>
      <c r="Q34" s="32"/>
      <c r="R34" s="32"/>
      <c r="S34" s="32">
        <f t="shared" si="2"/>
        <v>805292.45</v>
      </c>
    </row>
    <row r="35" spans="3:24" ht="30" x14ac:dyDescent="0.25">
      <c r="C35" s="56" t="s">
        <v>25</v>
      </c>
      <c r="D35" s="61"/>
      <c r="E35" s="62"/>
      <c r="F35" s="32"/>
      <c r="G35" s="32"/>
      <c r="H35" s="32"/>
      <c r="I35" s="32"/>
      <c r="J35" s="32"/>
      <c r="K35" s="32"/>
      <c r="L35" s="34"/>
      <c r="M35" s="34"/>
      <c r="N35" s="34"/>
      <c r="O35" s="34"/>
      <c r="P35" s="32"/>
      <c r="Q35" s="32"/>
      <c r="R35" s="32"/>
      <c r="S35" s="32">
        <f t="shared" si="2"/>
        <v>0</v>
      </c>
      <c r="V35" s="16"/>
    </row>
    <row r="36" spans="3:24" x14ac:dyDescent="0.25">
      <c r="C36" s="56" t="s">
        <v>26</v>
      </c>
      <c r="D36" s="43">
        <v>90302905.010000005</v>
      </c>
      <c r="E36" s="23"/>
      <c r="F36" s="32"/>
      <c r="G36" s="45">
        <v>277411.21999999997</v>
      </c>
      <c r="H36" s="32"/>
      <c r="I36" s="32"/>
      <c r="J36" s="32">
        <f>2805752.78+1949</f>
        <v>2807701.78</v>
      </c>
      <c r="K36" s="32">
        <v>1360327.94</v>
      </c>
      <c r="L36" s="34"/>
      <c r="M36" s="34"/>
      <c r="N36" s="34"/>
      <c r="O36" s="34"/>
      <c r="P36" s="32"/>
      <c r="Q36" s="32"/>
      <c r="R36" s="32"/>
      <c r="S36" s="32">
        <f t="shared" si="2"/>
        <v>4445440.9399999995</v>
      </c>
      <c r="V36" s="16"/>
    </row>
    <row r="37" spans="3:24" x14ac:dyDescent="0.25">
      <c r="C37" s="20" t="s">
        <v>27</v>
      </c>
      <c r="D37" s="16">
        <v>0</v>
      </c>
      <c r="E37" s="4"/>
      <c r="L37" s="32"/>
      <c r="P37" s="32"/>
      <c r="S37" s="32">
        <f t="shared" si="2"/>
        <v>0</v>
      </c>
      <c r="V37" s="16"/>
    </row>
    <row r="38" spans="3:24" hidden="1" x14ac:dyDescent="0.25">
      <c r="C38" s="56" t="s">
        <v>28</v>
      </c>
      <c r="D38" s="16">
        <v>0</v>
      </c>
      <c r="E38" s="57"/>
      <c r="L38" s="32"/>
      <c r="P38" s="32"/>
      <c r="S38" s="32">
        <f t="shared" si="2"/>
        <v>0</v>
      </c>
    </row>
    <row r="39" spans="3:24" ht="30" hidden="1" x14ac:dyDescent="0.25">
      <c r="C39" s="56" t="s">
        <v>29</v>
      </c>
      <c r="D39" s="16">
        <v>0</v>
      </c>
      <c r="E39" s="57"/>
      <c r="L39" s="32"/>
      <c r="P39" s="32"/>
      <c r="S39" s="32">
        <f t="shared" si="2"/>
        <v>0</v>
      </c>
    </row>
    <row r="40" spans="3:24" ht="30" hidden="1" x14ac:dyDescent="0.25">
      <c r="C40" s="56" t="s">
        <v>30</v>
      </c>
      <c r="D40" s="16">
        <v>0</v>
      </c>
      <c r="E40" s="57"/>
      <c r="L40" s="32"/>
      <c r="P40" s="32"/>
      <c r="S40" s="32">
        <f t="shared" si="2"/>
        <v>0</v>
      </c>
    </row>
    <row r="41" spans="3:24" ht="30" hidden="1" x14ac:dyDescent="0.25">
      <c r="C41" s="56" t="s">
        <v>31</v>
      </c>
      <c r="D41" s="16">
        <v>0</v>
      </c>
      <c r="E41" s="57"/>
      <c r="L41" s="32"/>
      <c r="P41" s="32"/>
      <c r="S41" s="32">
        <f t="shared" si="2"/>
        <v>0</v>
      </c>
    </row>
    <row r="42" spans="3:24" ht="30" hidden="1" x14ac:dyDescent="0.25">
      <c r="C42" s="56" t="s">
        <v>32</v>
      </c>
      <c r="D42" s="16">
        <v>0</v>
      </c>
      <c r="E42" s="57"/>
      <c r="L42" s="32"/>
      <c r="P42" s="32"/>
      <c r="S42" s="32">
        <f t="shared" si="2"/>
        <v>0</v>
      </c>
    </row>
    <row r="43" spans="3:24" hidden="1" x14ac:dyDescent="0.25">
      <c r="C43" s="56" t="s">
        <v>33</v>
      </c>
      <c r="D43" s="16">
        <v>0</v>
      </c>
      <c r="E43" s="57"/>
      <c r="L43" s="32"/>
      <c r="P43" s="32"/>
      <c r="S43" s="32">
        <f t="shared" si="2"/>
        <v>0</v>
      </c>
    </row>
    <row r="44" spans="3:24" hidden="1" x14ac:dyDescent="0.25">
      <c r="C44" s="56" t="s">
        <v>34</v>
      </c>
      <c r="D44" s="16">
        <v>0</v>
      </c>
      <c r="E44" s="57"/>
      <c r="L44" s="32"/>
      <c r="P44" s="32"/>
      <c r="S44" s="32">
        <f t="shared" si="2"/>
        <v>0</v>
      </c>
    </row>
    <row r="45" spans="3:24" ht="30" hidden="1" x14ac:dyDescent="0.25">
      <c r="C45" s="56" t="s">
        <v>35</v>
      </c>
      <c r="D45" s="16">
        <v>0</v>
      </c>
      <c r="E45" s="57"/>
      <c r="L45" s="32"/>
      <c r="P45" s="32"/>
      <c r="S45" s="32">
        <f t="shared" si="2"/>
        <v>0</v>
      </c>
    </row>
    <row r="46" spans="3:24" hidden="1" x14ac:dyDescent="0.25">
      <c r="C46" s="20" t="s">
        <v>36</v>
      </c>
      <c r="D46" s="16">
        <v>0</v>
      </c>
      <c r="E46" s="4"/>
      <c r="L46" s="32"/>
      <c r="P46" s="32"/>
      <c r="S46" s="32">
        <f t="shared" si="2"/>
        <v>0</v>
      </c>
    </row>
    <row r="47" spans="3:24" hidden="1" x14ac:dyDescent="0.25">
      <c r="C47" s="56" t="s">
        <v>37</v>
      </c>
      <c r="D47" s="16">
        <v>0</v>
      </c>
      <c r="E47" s="57"/>
      <c r="L47" s="32"/>
      <c r="P47" s="32"/>
      <c r="S47" s="32">
        <f t="shared" si="2"/>
        <v>0</v>
      </c>
    </row>
    <row r="48" spans="3:24" ht="30" hidden="1" x14ac:dyDescent="0.25">
      <c r="C48" s="56" t="s">
        <v>38</v>
      </c>
      <c r="D48" s="16">
        <v>0</v>
      </c>
      <c r="E48" s="57"/>
      <c r="L48" s="32"/>
      <c r="P48" s="32"/>
      <c r="S48" s="32">
        <f t="shared" si="2"/>
        <v>0</v>
      </c>
    </row>
    <row r="49" spans="3:21" ht="30" hidden="1" x14ac:dyDescent="0.25">
      <c r="C49" s="56" t="s">
        <v>39</v>
      </c>
      <c r="D49" s="16">
        <v>0</v>
      </c>
      <c r="E49" s="57"/>
      <c r="L49" s="32"/>
      <c r="P49" s="32"/>
      <c r="S49" s="32">
        <f t="shared" si="2"/>
        <v>0</v>
      </c>
    </row>
    <row r="50" spans="3:21" ht="30" hidden="1" x14ac:dyDescent="0.25">
      <c r="C50" s="56" t="s">
        <v>40</v>
      </c>
      <c r="D50" s="16">
        <v>0</v>
      </c>
      <c r="E50" s="57"/>
      <c r="L50" s="32"/>
      <c r="P50" s="32"/>
      <c r="S50" s="32">
        <f t="shared" si="2"/>
        <v>0</v>
      </c>
    </row>
    <row r="51" spans="3:21" hidden="1" x14ac:dyDescent="0.25">
      <c r="C51" s="56" t="s">
        <v>41</v>
      </c>
      <c r="D51" s="16">
        <v>0</v>
      </c>
      <c r="E51" s="57"/>
      <c r="L51" s="32"/>
      <c r="P51" s="32"/>
      <c r="S51" s="32">
        <f t="shared" si="2"/>
        <v>0</v>
      </c>
    </row>
    <row r="52" spans="3:21" ht="30" hidden="1" x14ac:dyDescent="0.25">
      <c r="C52" s="56" t="s">
        <v>42</v>
      </c>
      <c r="D52" s="16">
        <v>0</v>
      </c>
      <c r="E52" s="57"/>
      <c r="L52" s="32"/>
      <c r="P52" s="32"/>
      <c r="S52" s="32">
        <f t="shared" si="2"/>
        <v>0</v>
      </c>
    </row>
    <row r="53" spans="3:21" x14ac:dyDescent="0.25">
      <c r="C53" s="20" t="s">
        <v>43</v>
      </c>
      <c r="D53" s="17">
        <f t="shared" ref="D53:J53" si="5">SUM(D54:D62)</f>
        <v>17131542.260000002</v>
      </c>
      <c r="E53" s="17"/>
      <c r="F53" s="33"/>
      <c r="G53" s="33">
        <f t="shared" si="5"/>
        <v>0</v>
      </c>
      <c r="H53" s="33">
        <f t="shared" si="5"/>
        <v>0</v>
      </c>
      <c r="I53" s="33">
        <f t="shared" si="5"/>
        <v>0</v>
      </c>
      <c r="J53" s="33">
        <f t="shared" si="5"/>
        <v>0</v>
      </c>
      <c r="K53" s="33">
        <f>SUM(K54:K62)</f>
        <v>0</v>
      </c>
      <c r="L53" s="33">
        <f>SUM(L54:L62)</f>
        <v>0</v>
      </c>
      <c r="M53" s="33">
        <f>SUM(M54:M62)</f>
        <v>0</v>
      </c>
      <c r="N53" s="33">
        <f t="shared" ref="N53:R53" si="6">SUM(N54:N62)</f>
        <v>0</v>
      </c>
      <c r="O53" s="33">
        <f t="shared" si="6"/>
        <v>0</v>
      </c>
      <c r="P53" s="33">
        <f t="shared" si="6"/>
        <v>0</v>
      </c>
      <c r="Q53" s="33">
        <f t="shared" si="6"/>
        <v>0</v>
      </c>
      <c r="R53" s="33">
        <f t="shared" si="6"/>
        <v>0</v>
      </c>
      <c r="S53" s="32">
        <f t="shared" si="2"/>
        <v>0</v>
      </c>
    </row>
    <row r="54" spans="3:21" x14ac:dyDescent="0.25">
      <c r="C54" s="56" t="s">
        <v>44</v>
      </c>
      <c r="D54" s="23"/>
      <c r="E54" s="23"/>
      <c r="F54" s="32"/>
      <c r="G54" s="32"/>
      <c r="H54" s="32"/>
      <c r="I54" s="32"/>
      <c r="J54" s="32"/>
      <c r="K54" s="32"/>
      <c r="L54" s="34"/>
      <c r="M54" s="34"/>
      <c r="N54" s="34"/>
      <c r="O54" s="38"/>
      <c r="P54" s="38"/>
      <c r="Q54" s="38"/>
      <c r="R54" s="38"/>
      <c r="S54" s="32">
        <f t="shared" si="2"/>
        <v>0</v>
      </c>
    </row>
    <row r="55" spans="3:21" ht="30" x14ac:dyDescent="0.25">
      <c r="C55" s="56" t="s">
        <v>45</v>
      </c>
      <c r="D55" s="43">
        <v>8565921.1300000008</v>
      </c>
      <c r="E55" s="23"/>
      <c r="G55" s="32"/>
      <c r="L55" s="34"/>
      <c r="N55" s="34"/>
      <c r="Q55" s="32"/>
      <c r="R55" s="32"/>
      <c r="S55" s="32">
        <v>0</v>
      </c>
    </row>
    <row r="56" spans="3:21" x14ac:dyDescent="0.25">
      <c r="C56" s="56" t="s">
        <v>46</v>
      </c>
      <c r="D56" s="43"/>
      <c r="E56" s="23"/>
      <c r="G56" s="32"/>
      <c r="H56" s="32"/>
      <c r="L56" s="34"/>
      <c r="N56" s="34"/>
      <c r="O56" s="38"/>
      <c r="P56" s="32"/>
      <c r="Q56" s="32"/>
      <c r="R56" s="32"/>
      <c r="S56" s="32">
        <f>SUM(F56:Q56)</f>
        <v>0</v>
      </c>
    </row>
    <row r="57" spans="3:21" ht="30" x14ac:dyDescent="0.25">
      <c r="C57" s="56" t="s">
        <v>47</v>
      </c>
      <c r="D57" s="44">
        <v>8565621.1300000008</v>
      </c>
      <c r="E57" s="57"/>
      <c r="I57" s="32"/>
      <c r="L57" s="34"/>
      <c r="N57" s="34"/>
      <c r="O57" s="34"/>
      <c r="Q57" s="32"/>
      <c r="R57" s="32"/>
      <c r="S57" s="32">
        <f>SUM(F57:Q57)</f>
        <v>0</v>
      </c>
    </row>
    <row r="58" spans="3:21" x14ac:dyDescent="0.25">
      <c r="C58" s="56" t="s">
        <v>48</v>
      </c>
      <c r="D58" s="44"/>
      <c r="E58" s="57"/>
      <c r="L58" s="34"/>
      <c r="M58" s="34"/>
      <c r="N58" s="34"/>
      <c r="O58" s="34"/>
      <c r="Q58" s="32"/>
      <c r="R58" s="32"/>
      <c r="S58" s="32">
        <f>SUM(F58:Q58)</f>
        <v>0</v>
      </c>
    </row>
    <row r="59" spans="3:21" x14ac:dyDescent="0.25">
      <c r="C59" s="56" t="s">
        <v>49</v>
      </c>
      <c r="E59" s="57"/>
      <c r="L59" s="32"/>
      <c r="M59" s="32"/>
      <c r="N59" s="32"/>
      <c r="O59" s="32"/>
      <c r="P59" s="32"/>
      <c r="Q59" s="32"/>
      <c r="R59" s="32"/>
      <c r="S59" s="32">
        <f>SUM(F59:Q59)</f>
        <v>0</v>
      </c>
    </row>
    <row r="60" spans="3:21" x14ac:dyDescent="0.25">
      <c r="C60" s="56" t="s">
        <v>50</v>
      </c>
      <c r="E60" s="57"/>
      <c r="L60" s="32"/>
      <c r="M60" s="32"/>
      <c r="N60" s="32"/>
      <c r="O60" s="32"/>
      <c r="Q60" s="32"/>
      <c r="R60" s="32"/>
      <c r="S60" s="32">
        <f>SUM(F60:Q60)</f>
        <v>0</v>
      </c>
    </row>
    <row r="61" spans="3:21" x14ac:dyDescent="0.25">
      <c r="C61" s="56" t="s">
        <v>51</v>
      </c>
      <c r="D61" s="16">
        <v>0</v>
      </c>
      <c r="E61" s="57"/>
      <c r="L61" s="32">
        <v>0</v>
      </c>
      <c r="M61" s="32">
        <v>0</v>
      </c>
      <c r="N61" s="32">
        <v>0</v>
      </c>
      <c r="O61" s="32">
        <v>0</v>
      </c>
      <c r="Q61" s="32">
        <v>0</v>
      </c>
      <c r="R61" s="32"/>
      <c r="S61" s="32">
        <v>0</v>
      </c>
    </row>
    <row r="62" spans="3:21" ht="30" x14ac:dyDescent="0.25">
      <c r="C62" s="56" t="s">
        <v>52</v>
      </c>
      <c r="D62" s="16">
        <v>0</v>
      </c>
      <c r="E62" s="57"/>
      <c r="L62" s="32">
        <v>0</v>
      </c>
      <c r="M62" s="32">
        <v>0</v>
      </c>
      <c r="N62" s="32">
        <v>0</v>
      </c>
      <c r="O62" s="32">
        <v>0</v>
      </c>
      <c r="P62" s="48" t="s">
        <v>103</v>
      </c>
      <c r="Q62" s="32"/>
      <c r="R62" s="32"/>
      <c r="S62" s="32">
        <f t="shared" ref="S62:S83" si="7">SUM(F62:Q62)</f>
        <v>0</v>
      </c>
    </row>
    <row r="63" spans="3:21" x14ac:dyDescent="0.25">
      <c r="C63" s="20" t="s">
        <v>53</v>
      </c>
      <c r="D63" s="15">
        <f>+D64+D65+D66+D67</f>
        <v>34312081.130000003</v>
      </c>
      <c r="E63" s="15">
        <f t="shared" ref="E63:R63" si="8">+E64+E65+E66+E67</f>
        <v>0</v>
      </c>
      <c r="F63" s="15">
        <f t="shared" si="8"/>
        <v>0</v>
      </c>
      <c r="G63" s="15">
        <f t="shared" si="8"/>
        <v>0</v>
      </c>
      <c r="H63" s="15">
        <f t="shared" si="8"/>
        <v>0</v>
      </c>
      <c r="I63" s="15">
        <f t="shared" si="8"/>
        <v>0</v>
      </c>
      <c r="J63" s="15">
        <f t="shared" si="8"/>
        <v>0</v>
      </c>
      <c r="K63" s="15">
        <f t="shared" si="8"/>
        <v>0</v>
      </c>
      <c r="L63" s="15">
        <f t="shared" si="8"/>
        <v>0</v>
      </c>
      <c r="M63" s="15">
        <f t="shared" si="8"/>
        <v>0</v>
      </c>
      <c r="N63" s="15">
        <f t="shared" si="8"/>
        <v>0</v>
      </c>
      <c r="O63" s="15">
        <f t="shared" si="8"/>
        <v>0</v>
      </c>
      <c r="P63" s="15">
        <f t="shared" si="8"/>
        <v>0</v>
      </c>
      <c r="Q63" s="15">
        <f t="shared" si="8"/>
        <v>0</v>
      </c>
      <c r="R63" s="15">
        <f t="shared" si="8"/>
        <v>0</v>
      </c>
      <c r="S63" s="32">
        <f t="shared" si="7"/>
        <v>0</v>
      </c>
      <c r="U63" s="48" t="s">
        <v>99</v>
      </c>
    </row>
    <row r="64" spans="3:21" x14ac:dyDescent="0.25">
      <c r="C64" s="56" t="s">
        <v>54</v>
      </c>
      <c r="D64" s="43">
        <v>34312081.130000003</v>
      </c>
      <c r="E64" s="23"/>
      <c r="L64" s="32">
        <v>0</v>
      </c>
      <c r="M64" s="32">
        <v>0</v>
      </c>
      <c r="N64" s="32">
        <v>0</v>
      </c>
      <c r="O64" s="32">
        <v>0</v>
      </c>
      <c r="Q64" s="32"/>
      <c r="R64" s="32"/>
      <c r="S64" s="32">
        <f t="shared" si="7"/>
        <v>0</v>
      </c>
    </row>
    <row r="65" spans="3:19" x14ac:dyDescent="0.25">
      <c r="C65" s="56" t="s">
        <v>55</v>
      </c>
      <c r="D65" s="23"/>
      <c r="E65" s="23"/>
      <c r="L65" s="32">
        <v>0</v>
      </c>
      <c r="M65" s="32">
        <v>0</v>
      </c>
      <c r="N65" s="32">
        <v>0</v>
      </c>
      <c r="O65" s="32">
        <v>0</v>
      </c>
      <c r="Q65" s="32"/>
      <c r="R65" s="32"/>
      <c r="S65" s="32">
        <f t="shared" si="7"/>
        <v>0</v>
      </c>
    </row>
    <row r="66" spans="3:19" x14ac:dyDescent="0.25">
      <c r="C66" s="56" t="s">
        <v>56</v>
      </c>
      <c r="D66" s="16">
        <v>0</v>
      </c>
      <c r="E66" s="57"/>
      <c r="L66" s="32">
        <v>0</v>
      </c>
      <c r="M66" s="32">
        <v>0</v>
      </c>
      <c r="N66" s="32">
        <v>0</v>
      </c>
      <c r="O66" s="32">
        <v>0</v>
      </c>
      <c r="Q66" s="32"/>
      <c r="R66" s="32"/>
      <c r="S66" s="32">
        <f t="shared" si="7"/>
        <v>0</v>
      </c>
    </row>
    <row r="67" spans="3:19" ht="30" hidden="1" x14ac:dyDescent="0.25">
      <c r="C67" s="56" t="s">
        <v>57</v>
      </c>
      <c r="D67" s="16">
        <v>0</v>
      </c>
      <c r="E67" s="57"/>
      <c r="L67" s="32">
        <v>0</v>
      </c>
      <c r="M67" s="32">
        <v>0</v>
      </c>
      <c r="N67" s="32">
        <v>0</v>
      </c>
      <c r="O67" s="32">
        <v>0</v>
      </c>
      <c r="Q67" s="32"/>
      <c r="R67" s="32"/>
      <c r="S67" s="32">
        <f t="shared" si="7"/>
        <v>0</v>
      </c>
    </row>
    <row r="68" spans="3:19" ht="30" hidden="1" x14ac:dyDescent="0.25">
      <c r="C68" s="20" t="s">
        <v>58</v>
      </c>
      <c r="D68" s="15">
        <v>0</v>
      </c>
      <c r="E68" s="4"/>
      <c r="L68" s="31">
        <v>0</v>
      </c>
      <c r="M68" s="31">
        <v>0</v>
      </c>
      <c r="N68" s="31">
        <v>0</v>
      </c>
      <c r="O68" s="31">
        <v>0</v>
      </c>
      <c r="Q68" s="32"/>
      <c r="R68" s="32"/>
      <c r="S68" s="32">
        <f t="shared" si="7"/>
        <v>0</v>
      </c>
    </row>
    <row r="69" spans="3:19" hidden="1" x14ac:dyDescent="0.25">
      <c r="C69" s="56" t="s">
        <v>59</v>
      </c>
      <c r="D69" s="16">
        <v>0</v>
      </c>
      <c r="E69" s="57"/>
      <c r="L69" s="32">
        <v>0</v>
      </c>
      <c r="M69" s="32">
        <v>0</v>
      </c>
      <c r="N69" s="32">
        <v>0</v>
      </c>
      <c r="O69" s="32">
        <v>0</v>
      </c>
      <c r="Q69" s="32"/>
      <c r="R69" s="32"/>
      <c r="S69" s="32">
        <f t="shared" si="7"/>
        <v>0</v>
      </c>
    </row>
    <row r="70" spans="3:19" ht="30" hidden="1" x14ac:dyDescent="0.25">
      <c r="C70" s="56" t="s">
        <v>60</v>
      </c>
      <c r="D70" s="16">
        <v>0</v>
      </c>
      <c r="E70" s="57"/>
      <c r="L70" s="32">
        <v>0</v>
      </c>
      <c r="M70" s="32">
        <v>0</v>
      </c>
      <c r="N70" s="32">
        <v>0</v>
      </c>
      <c r="O70" s="32">
        <v>0</v>
      </c>
      <c r="Q70" s="32"/>
      <c r="R70" s="32"/>
      <c r="S70" s="32">
        <f t="shared" si="7"/>
        <v>0</v>
      </c>
    </row>
    <row r="71" spans="3:19" hidden="1" x14ac:dyDescent="0.25">
      <c r="C71" s="20" t="s">
        <v>61</v>
      </c>
      <c r="D71" s="15">
        <v>0</v>
      </c>
      <c r="E71" s="4"/>
      <c r="L71" s="31">
        <v>0</v>
      </c>
      <c r="M71" s="31">
        <v>0</v>
      </c>
      <c r="N71" s="31">
        <v>0</v>
      </c>
      <c r="O71" s="31">
        <v>0</v>
      </c>
      <c r="Q71" s="32"/>
      <c r="R71" s="32"/>
      <c r="S71" s="32">
        <f t="shared" si="7"/>
        <v>0</v>
      </c>
    </row>
    <row r="72" spans="3:19" hidden="1" x14ac:dyDescent="0.25">
      <c r="C72" s="56" t="s">
        <v>62</v>
      </c>
      <c r="D72" s="16">
        <v>0</v>
      </c>
      <c r="E72" s="57"/>
      <c r="L72" s="32">
        <v>0</v>
      </c>
      <c r="M72" s="32">
        <v>0</v>
      </c>
      <c r="N72" s="32">
        <v>0</v>
      </c>
      <c r="O72" s="32">
        <v>0</v>
      </c>
      <c r="Q72" s="32"/>
      <c r="R72" s="32"/>
      <c r="S72" s="32">
        <f t="shared" si="7"/>
        <v>0</v>
      </c>
    </row>
    <row r="73" spans="3:19" hidden="1" x14ac:dyDescent="0.25">
      <c r="C73" s="56" t="s">
        <v>63</v>
      </c>
      <c r="D73" s="16">
        <v>0</v>
      </c>
      <c r="E73" s="57"/>
      <c r="L73" s="32">
        <v>0</v>
      </c>
      <c r="M73" s="32">
        <v>0</v>
      </c>
      <c r="N73" s="32">
        <v>0</v>
      </c>
      <c r="O73" s="32">
        <v>0</v>
      </c>
      <c r="Q73" s="32"/>
      <c r="R73" s="32"/>
      <c r="S73" s="32">
        <f t="shared" si="7"/>
        <v>0</v>
      </c>
    </row>
    <row r="74" spans="3:19" ht="30" hidden="1" x14ac:dyDescent="0.25">
      <c r="C74" s="56" t="s">
        <v>64</v>
      </c>
      <c r="D74" s="16">
        <v>0</v>
      </c>
      <c r="E74" s="57"/>
      <c r="L74" s="32">
        <v>0</v>
      </c>
      <c r="M74" s="32">
        <v>0</v>
      </c>
      <c r="N74" s="32">
        <v>0</v>
      </c>
      <c r="O74" s="32">
        <v>0</v>
      </c>
      <c r="Q74" s="32"/>
      <c r="R74" s="32"/>
      <c r="S74" s="32">
        <f t="shared" si="7"/>
        <v>0</v>
      </c>
    </row>
    <row r="75" spans="3:19" hidden="1" x14ac:dyDescent="0.25">
      <c r="C75" s="19" t="s">
        <v>69</v>
      </c>
      <c r="D75" s="14">
        <v>0</v>
      </c>
      <c r="E75" s="2"/>
      <c r="F75" s="29"/>
      <c r="G75" s="29"/>
      <c r="H75" s="29"/>
      <c r="I75" s="29"/>
      <c r="J75" s="29"/>
      <c r="K75" s="29"/>
      <c r="L75" s="30">
        <v>0</v>
      </c>
      <c r="M75" s="30">
        <v>0</v>
      </c>
      <c r="N75" s="30">
        <v>0</v>
      </c>
      <c r="O75" s="30">
        <v>0</v>
      </c>
      <c r="P75" s="29"/>
      <c r="Q75" s="30"/>
      <c r="R75" s="30"/>
      <c r="S75" s="30">
        <f t="shared" si="7"/>
        <v>0</v>
      </c>
    </row>
    <row r="76" spans="3:19" hidden="1" x14ac:dyDescent="0.25">
      <c r="C76" s="20" t="s">
        <v>70</v>
      </c>
      <c r="D76" s="15">
        <v>0</v>
      </c>
      <c r="E76" s="4"/>
      <c r="L76" s="31">
        <v>0</v>
      </c>
      <c r="M76" s="31">
        <v>0</v>
      </c>
      <c r="N76" s="31">
        <v>0</v>
      </c>
      <c r="O76" s="31">
        <v>0</v>
      </c>
      <c r="Q76" s="32"/>
      <c r="R76" s="32"/>
      <c r="S76" s="32">
        <f t="shared" si="7"/>
        <v>0</v>
      </c>
    </row>
    <row r="77" spans="3:19" hidden="1" x14ac:dyDescent="0.25">
      <c r="C77" s="56" t="s">
        <v>71</v>
      </c>
      <c r="D77" s="15">
        <v>0</v>
      </c>
      <c r="E77" s="57"/>
      <c r="L77" s="31">
        <v>0</v>
      </c>
      <c r="M77" s="31">
        <v>0</v>
      </c>
      <c r="N77" s="31">
        <v>0</v>
      </c>
      <c r="O77" s="31">
        <v>0</v>
      </c>
      <c r="Q77" s="32"/>
      <c r="R77" s="32"/>
      <c r="S77" s="32">
        <f t="shared" si="7"/>
        <v>0</v>
      </c>
    </row>
    <row r="78" spans="3:19" hidden="1" x14ac:dyDescent="0.25">
      <c r="C78" s="56" t="s">
        <v>72</v>
      </c>
      <c r="D78" s="15">
        <v>0</v>
      </c>
      <c r="E78" s="57"/>
      <c r="L78" s="31">
        <v>0</v>
      </c>
      <c r="M78" s="31">
        <v>0</v>
      </c>
      <c r="N78" s="31">
        <v>0</v>
      </c>
      <c r="O78" s="31">
        <v>0</v>
      </c>
      <c r="Q78" s="32"/>
      <c r="R78" s="32"/>
      <c r="S78" s="32">
        <f t="shared" si="7"/>
        <v>0</v>
      </c>
    </row>
    <row r="79" spans="3:19" hidden="1" x14ac:dyDescent="0.25">
      <c r="C79" s="20" t="s">
        <v>73</v>
      </c>
      <c r="D79" s="15">
        <v>0</v>
      </c>
      <c r="E79" s="4"/>
      <c r="L79" s="31">
        <v>0</v>
      </c>
      <c r="M79" s="31">
        <v>0</v>
      </c>
      <c r="N79" s="31">
        <v>0</v>
      </c>
      <c r="O79" s="31">
        <v>0</v>
      </c>
      <c r="Q79" s="32"/>
      <c r="R79" s="32"/>
      <c r="S79" s="32">
        <f t="shared" si="7"/>
        <v>0</v>
      </c>
    </row>
    <row r="80" spans="3:19" hidden="1" x14ac:dyDescent="0.25">
      <c r="C80" s="56" t="s">
        <v>74</v>
      </c>
      <c r="D80" s="15">
        <v>0</v>
      </c>
      <c r="E80" s="57"/>
      <c r="L80" s="31">
        <v>0</v>
      </c>
      <c r="M80" s="31">
        <v>0</v>
      </c>
      <c r="N80" s="31">
        <v>0</v>
      </c>
      <c r="O80" s="31">
        <v>0</v>
      </c>
      <c r="Q80" s="32"/>
      <c r="R80" s="32"/>
      <c r="S80" s="32">
        <f t="shared" si="7"/>
        <v>0</v>
      </c>
    </row>
    <row r="81" spans="3:19" hidden="1" x14ac:dyDescent="0.25">
      <c r="C81" s="56" t="s">
        <v>75</v>
      </c>
      <c r="D81" s="15">
        <v>0</v>
      </c>
      <c r="E81" s="57"/>
      <c r="L81" s="31">
        <v>0</v>
      </c>
      <c r="M81" s="31">
        <v>0</v>
      </c>
      <c r="N81" s="31">
        <v>0</v>
      </c>
      <c r="O81" s="31">
        <v>0</v>
      </c>
      <c r="Q81" s="32"/>
      <c r="R81" s="32"/>
      <c r="S81" s="32">
        <f t="shared" si="7"/>
        <v>0</v>
      </c>
    </row>
    <row r="82" spans="3:19" hidden="1" x14ac:dyDescent="0.25">
      <c r="C82" s="20" t="s">
        <v>76</v>
      </c>
      <c r="D82" s="15">
        <v>0</v>
      </c>
      <c r="E82" s="4"/>
      <c r="L82" s="31">
        <v>0</v>
      </c>
      <c r="M82" s="31">
        <v>0</v>
      </c>
      <c r="N82" s="31">
        <v>0</v>
      </c>
      <c r="O82" s="31">
        <v>0</v>
      </c>
      <c r="Q82" s="32"/>
      <c r="R82" s="32"/>
      <c r="S82" s="32">
        <f t="shared" si="7"/>
        <v>0</v>
      </c>
    </row>
    <row r="83" spans="3:19" hidden="1" x14ac:dyDescent="0.25">
      <c r="C83" s="56" t="s">
        <v>77</v>
      </c>
      <c r="D83" s="15">
        <v>0</v>
      </c>
      <c r="E83" s="57"/>
      <c r="L83" s="31">
        <v>0</v>
      </c>
      <c r="M83" s="31">
        <v>0</v>
      </c>
      <c r="N83" s="31">
        <v>0</v>
      </c>
      <c r="O83" s="31">
        <v>0</v>
      </c>
      <c r="Q83" s="32"/>
      <c r="R83" s="32"/>
      <c r="S83" s="32">
        <f t="shared" si="7"/>
        <v>0</v>
      </c>
    </row>
    <row r="84" spans="3:19" x14ac:dyDescent="0.25">
      <c r="C84" s="21" t="s">
        <v>65</v>
      </c>
      <c r="D84" s="22">
        <f>D10</f>
        <v>248224708.91446805</v>
      </c>
      <c r="E84" s="22">
        <f>E10</f>
        <v>0</v>
      </c>
      <c r="F84" s="39">
        <f>F10</f>
        <v>321863.41000000003</v>
      </c>
      <c r="G84" s="39">
        <f>G10</f>
        <v>1122310.08</v>
      </c>
      <c r="H84" s="39">
        <f>H10</f>
        <v>1118806.74</v>
      </c>
      <c r="I84" s="39">
        <f t="shared" ref="I84:S84" si="9">I10</f>
        <v>612589.12</v>
      </c>
      <c r="J84" s="39">
        <f t="shared" si="9"/>
        <v>3462686.4699999997</v>
      </c>
      <c r="K84" s="39">
        <f>K10</f>
        <v>3508040.6299999994</v>
      </c>
      <c r="L84" s="39">
        <f t="shared" si="9"/>
        <v>0</v>
      </c>
      <c r="M84" s="39">
        <f t="shared" si="9"/>
        <v>0</v>
      </c>
      <c r="N84" s="39">
        <f t="shared" si="9"/>
        <v>0</v>
      </c>
      <c r="O84" s="39">
        <f t="shared" si="9"/>
        <v>0</v>
      </c>
      <c r="P84" s="39">
        <f t="shared" si="9"/>
        <v>0</v>
      </c>
      <c r="Q84" s="39">
        <f t="shared" si="9"/>
        <v>0</v>
      </c>
      <c r="R84" s="39">
        <f t="shared" si="9"/>
        <v>0</v>
      </c>
      <c r="S84" s="39">
        <f t="shared" si="9"/>
        <v>10146296.449999999</v>
      </c>
    </row>
    <row r="85" spans="3:19" hidden="1" x14ac:dyDescent="0.25"/>
    <row r="86" spans="3:19" hidden="1" x14ac:dyDescent="0.25"/>
    <row r="87" spans="3:19" hidden="1" x14ac:dyDescent="0.25"/>
    <row r="88" spans="3:19" ht="15.75" thickBot="1" x14ac:dyDescent="0.3">
      <c r="C88" s="55" t="s">
        <v>98</v>
      </c>
    </row>
    <row r="89" spans="3:19" ht="30.75" thickBot="1" x14ac:dyDescent="0.3">
      <c r="C89" s="63" t="s">
        <v>107</v>
      </c>
    </row>
    <row r="90" spans="3:19" ht="45.75" thickBot="1" x14ac:dyDescent="0.3">
      <c r="C90" s="13" t="s">
        <v>108</v>
      </c>
    </row>
    <row r="91" spans="3:19" ht="75" x14ac:dyDescent="0.25">
      <c r="C91" s="64" t="s">
        <v>109</v>
      </c>
    </row>
    <row r="92" spans="3:19" x14ac:dyDescent="0.25">
      <c r="C92" s="65"/>
    </row>
    <row r="93" spans="3:19" hidden="1" x14ac:dyDescent="0.25"/>
    <row r="94" spans="3:19" x14ac:dyDescent="0.25">
      <c r="C94" s="24"/>
      <c r="D94" s="18"/>
      <c r="M94" s="18" t="s">
        <v>100</v>
      </c>
      <c r="N94" s="49"/>
    </row>
    <row r="95" spans="3:19" x14ac:dyDescent="0.25">
      <c r="C95" s="24" t="s">
        <v>105</v>
      </c>
      <c r="D95" s="24"/>
      <c r="E95" s="24"/>
      <c r="M95" s="76" t="s">
        <v>95</v>
      </c>
      <c r="N95" s="76"/>
      <c r="O95" s="76"/>
      <c r="P95" s="76"/>
    </row>
    <row r="96" spans="3:19" x14ac:dyDescent="0.25">
      <c r="C96" s="68" t="s">
        <v>106</v>
      </c>
      <c r="D96" s="68"/>
      <c r="E96" s="68"/>
    </row>
    <row r="98" spans="3:5" hidden="1" x14ac:dyDescent="0.25"/>
    <row r="100" spans="3:5" x14ac:dyDescent="0.25">
      <c r="C100" s="24" t="s">
        <v>101</v>
      </c>
      <c r="D100" s="24"/>
      <c r="E100" s="24"/>
    </row>
    <row r="101" spans="3:5" x14ac:dyDescent="0.25">
      <c r="C101" s="68" t="s">
        <v>102</v>
      </c>
      <c r="D101" s="68"/>
      <c r="E101" s="68"/>
    </row>
    <row r="107" spans="3:5" x14ac:dyDescent="0.25">
      <c r="E107" s="48"/>
    </row>
  </sheetData>
  <mergeCells count="13">
    <mergeCell ref="D6:M6"/>
    <mergeCell ref="D1:M1"/>
    <mergeCell ref="D2:M2"/>
    <mergeCell ref="D3:M3"/>
    <mergeCell ref="D4:M4"/>
    <mergeCell ref="D5:M5"/>
    <mergeCell ref="C101:E101"/>
    <mergeCell ref="C8:C9"/>
    <mergeCell ref="D8:D9"/>
    <mergeCell ref="E8:E9"/>
    <mergeCell ref="F8:S8"/>
    <mergeCell ref="M95:P95"/>
    <mergeCell ref="C96:E9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8" t="s">
        <v>78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3:17" ht="21" customHeight="1" x14ac:dyDescent="0.25">
      <c r="C4" s="82" t="s">
        <v>67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3:17" ht="15.75" x14ac:dyDescent="0.25">
      <c r="C5" s="84" t="s">
        <v>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3:17" ht="15.75" customHeight="1" x14ac:dyDescent="0.25">
      <c r="C6" s="86" t="s">
        <v>93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3:17" ht="15.75" customHeight="1" x14ac:dyDescent="0.25">
      <c r="C7" s="87" t="s">
        <v>79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Relaciones Publicas</cp:lastModifiedBy>
  <cp:lastPrinted>2024-06-05T16:01:19Z</cp:lastPrinted>
  <dcterms:created xsi:type="dcterms:W3CDTF">2021-07-29T18:58:50Z</dcterms:created>
  <dcterms:modified xsi:type="dcterms:W3CDTF">2024-07-10T12:37:40Z</dcterms:modified>
</cp:coreProperties>
</file>