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"/>
    </mc:Choice>
  </mc:AlternateContent>
  <xr:revisionPtr revIDLastSave="0" documentId="13_ncr:1_{A199B18E-BBC3-4AC6-B043-C914EDF357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2 Presupuesto Aprobado-Ejec " sheetId="2" r:id="rId1"/>
    <sheet name="P3 Ejecucion " sheetId="3" state="hidden" r:id="rId2"/>
  </sheets>
  <externalReferences>
    <externalReference r:id="rId3"/>
  </externalReferences>
  <definedNames>
    <definedName name="_xlnm.Print_Area" localSheetId="0">'P2 Presupuesto Aprobado-Ejec '!$A$1:$S$101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2" l="1"/>
  <c r="H11" i="2" s="1"/>
  <c r="H18" i="2"/>
  <c r="H17" i="2" s="1"/>
  <c r="H27" i="2"/>
  <c r="H53" i="2"/>
  <c r="H63" i="2"/>
  <c r="H10" i="2" l="1"/>
  <c r="H84" i="2" s="1"/>
  <c r="F11" i="2"/>
  <c r="G27" i="2"/>
  <c r="G17" i="2" l="1"/>
  <c r="F17" i="2" l="1"/>
  <c r="S36" i="2" l="1"/>
  <c r="E63" i="2" l="1"/>
  <c r="F63" i="2"/>
  <c r="G63" i="2"/>
  <c r="J63" i="2"/>
  <c r="K63" i="2"/>
  <c r="L63" i="2"/>
  <c r="M63" i="2"/>
  <c r="N63" i="2"/>
  <c r="O63" i="2"/>
  <c r="P63" i="2"/>
  <c r="Q63" i="2"/>
  <c r="R63" i="2"/>
  <c r="P27" i="2"/>
  <c r="Q27" i="2"/>
  <c r="R27" i="2"/>
  <c r="E27" i="2"/>
  <c r="F27" i="2"/>
  <c r="F10" i="2" s="1"/>
  <c r="F84" i="2" s="1"/>
  <c r="J27" i="2"/>
  <c r="K27" i="2"/>
  <c r="L27" i="2"/>
  <c r="M27" i="2"/>
  <c r="N27" i="2"/>
  <c r="O27" i="2"/>
  <c r="E17" i="2"/>
  <c r="J17" i="2"/>
  <c r="K17" i="2"/>
  <c r="L17" i="2"/>
  <c r="M17" i="2"/>
  <c r="N17" i="2"/>
  <c r="O17" i="2"/>
  <c r="P17" i="2"/>
  <c r="Q17" i="2"/>
  <c r="R17" i="2"/>
  <c r="S21" i="2" l="1"/>
  <c r="S18" i="2"/>
  <c r="S15" i="2"/>
  <c r="S14" i="2"/>
  <c r="S13" i="2"/>
  <c r="S17" i="2"/>
  <c r="S25" i="2"/>
  <c r="S24" i="2"/>
  <c r="S22" i="2"/>
  <c r="S12" i="2"/>
  <c r="R53" i="2"/>
  <c r="R84" i="2" l="1"/>
  <c r="M53" i="2" l="1"/>
  <c r="L53" i="2" l="1"/>
  <c r="K53" i="2"/>
  <c r="K84" i="2" l="1"/>
  <c r="D20" i="2" l="1"/>
  <c r="D63" i="2" l="1"/>
  <c r="E11" i="2" l="1"/>
  <c r="E10" i="2" l="1"/>
  <c r="E84" i="2" s="1"/>
  <c r="J53" i="2"/>
  <c r="G53" i="2" l="1"/>
  <c r="G10" i="2" s="1"/>
  <c r="G84" i="2" s="1"/>
  <c r="D53" i="2" l="1"/>
  <c r="D27" i="2"/>
  <c r="D17" i="2"/>
  <c r="D11" i="2"/>
  <c r="D10" i="2" l="1"/>
  <c r="D84" i="2" s="1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0" i="2"/>
  <c r="S59" i="2"/>
  <c r="S58" i="2"/>
  <c r="S57" i="2"/>
  <c r="S56" i="2"/>
  <c r="S54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5" i="2"/>
  <c r="S34" i="2"/>
  <c r="S33" i="2"/>
  <c r="S32" i="2"/>
  <c r="S31" i="2"/>
  <c r="S30" i="2"/>
  <c r="S29" i="2"/>
  <c r="S28" i="2"/>
  <c r="S26" i="2"/>
  <c r="S23" i="2"/>
  <c r="S20" i="2"/>
  <c r="S19" i="2"/>
  <c r="S16" i="2"/>
  <c r="Q53" i="2"/>
  <c r="P53" i="2"/>
  <c r="S11" i="2" l="1"/>
  <c r="P84" i="2"/>
  <c r="Q84" i="2"/>
  <c r="J84" i="2"/>
  <c r="S10" i="2" l="1"/>
  <c r="O53" i="2"/>
  <c r="N53" i="2"/>
  <c r="O84" i="2" l="1"/>
  <c r="S27" i="2"/>
  <c r="S53" i="2"/>
  <c r="M84" i="2"/>
  <c r="L84" i="2"/>
  <c r="N84" i="2" l="1"/>
  <c r="S84" i="2"/>
</calcChain>
</file>

<file path=xl/sharedStrings.xml><?xml version="1.0" encoding="utf-8"?>
<sst xmlns="http://schemas.openxmlformats.org/spreadsheetml/2006/main" count="208" uniqueCount="115">
  <si>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</si>
  <si>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</si>
  <si>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</si>
  <si>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</si>
  <si>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</si>
  <si>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</si>
  <si>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</si>
  <si>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</si>
  <si>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</si>
  <si>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</si>
  <si>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</si>
  <si>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</si>
  <si>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</si>
  <si>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</si>
  <si>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</si>
  <si>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</si>
  <si>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</si>
  <si>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</si>
  <si>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</si>
  <si>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</si>
  <si>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</si>
  <si>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</si>
  <si>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</si>
  <si>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</si>
  <si>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</si>
  <si>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</si>
  <si>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</si>
  <si>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</si>
  <si>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</si>
  <si>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</si>
  <si>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</si>
  <si>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</si>
  <si>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</si>
  <si>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</si>
  <si>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</si>
  <si>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</si>
  <si>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</si>
  <si>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</si>
  <si>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</si>
  <si>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</si>
  <si>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</si>
  <si>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</si>
  <si>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</si>
  <si>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</si>
  <si>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</si>
  <si>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</si>
  <si>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</si>
  <si>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</si>
  <si>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</si>
  <si>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</si>
  <si>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</si>
  <si>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</si>
  <si>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</si>
  <si>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</si>
  <si>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</si>
  <si>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</si>
  <si>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</si>
  <si>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</si>
  <si>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</si>
  <si>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</si>
  <si>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</si>
  <si>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</si>
  <si>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</si>
  <si>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</si>
  <si>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</si>
  <si>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</si>
  <si>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</si>
  <si>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</si>
  <si>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</si>
  <si>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</si>
  <si>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</si>
  <si>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</si>
  <si>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</si>
  <si>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</si>
  <si>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</si>
  <si>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</si>
  <si>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</si>
  <si>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</si>
  <si>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</si>
  <si>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</si>
  <si>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</si>
  <si>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</si>
  <si>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</si>
  <si>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</si>
  <si>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</si>
  <si>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</si>
  <si>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</si>
  <si>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</si>
  <si>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</si>
  <si>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</si>
  <si>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</si>
  <si>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</si>
  <si>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</si>
  <si>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</si>
  <si>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</si>
  <si>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</si>
  <si>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</si>
  <si>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</si>
  <si>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</si>
  <si>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</si>
  <si>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</si>
  <si>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</si>
  <si>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</si>
  <si>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</si>
  <si>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</si>
  <si>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</si>
  <si>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</si>
  <si>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</si>
  <si>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</si>
  <si>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</si>
  <si>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>.</t>
  </si>
  <si>
    <t>Año 2024</t>
  </si>
  <si>
    <t xml:space="preserve">HRER 4.1.2.2.05 Reportar la ejecucion presupuestaria consolidada de ingresos y egresos, proveniente de  las diferentes fuentes de financiamiento              </t>
  </si>
  <si>
    <t xml:space="preserve">                                                                       Preparado por: </t>
  </si>
  <si>
    <t xml:space="preserve">Departamento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</si>
</sst>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ill="1" applyAlignment="1">
      <alignment vertical="center" wrapText="1"/>
    </xf>
    <xf numFmtId="165" fontId="0" fillId="0" borderId="0" xfId="0" applyNumberFormat="1" applyFill="1" applyAlignment="1">
      <alignment vertical="center" wrapText="1"/>
    </xf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3" fontId="10" fillId="0" borderId="0" xfId="1" applyFont="1" applyBorder="1"/>
    <xf numFmtId="43" fontId="0" fillId="0" borderId="0" xfId="0" applyNumberFormat="1"/>
    <xf numFmtId="4" fontId="0" fillId="0" borderId="0" xfId="1" applyNumberFormat="1" applyFont="1" applyFill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18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499" y="133351"/>
          <a:ext cx="629408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7"/>
  <sheetViews>
    <sheetView showGridLines="0" tabSelected="1" topLeftCell="A6" zoomScale="124" zoomScaleNormal="124" workbookViewId="0">
      <pane xSplit="3" topLeftCell="D1" activePane="topRight" state="frozen"/>
      <selection activeCell="A13" sqref="A13"/>
      <selection pane="topRight" activeCell="I17" sqref="I17:I88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64.85546875" style="25" customWidth="1"/>
    <col min="4" max="4" width="20.5703125" style="18" customWidth="1"/>
    <col min="5" max="5" width="13.42578125" customWidth="1"/>
    <col min="6" max="6" width="15.7109375" style="40" customWidth="1"/>
    <col min="7" max="7" width="12.140625" style="40" customWidth="1"/>
    <col min="8" max="8" width="12" style="40" customWidth="1"/>
    <col min="9" max="9" width="12.28515625" style="40" customWidth="1"/>
    <col min="10" max="10" width="1.42578125" style="40" hidden="1" customWidth="1"/>
    <col min="11" max="11" width="1.7109375" style="40" hidden="1" customWidth="1"/>
    <col min="12" max="12" width="2.5703125" style="40" hidden="1" customWidth="1"/>
    <col min="13" max="13" width="0.140625" style="40" hidden="1" customWidth="1"/>
    <col min="14" max="14" width="2.42578125" style="40" hidden="1" customWidth="1"/>
    <col min="15" max="15" width="0.42578125" style="40" hidden="1" customWidth="1"/>
    <col min="16" max="16" width="2.42578125" style="40" hidden="1" customWidth="1"/>
    <col min="17" max="17" width="1.85546875" style="40" hidden="1" customWidth="1"/>
    <col min="18" max="18" width="0.140625" style="40" hidden="1" customWidth="1"/>
    <col min="19" max="19" width="16.85546875" style="40" customWidth="1"/>
    <col min="20" max="20" width="12" style="40" customWidth="1"/>
    <col min="21" max="21" width="11.42578125" style="40"/>
    <col min="22" max="22" width="13.85546875" bestFit="1" customWidth="1"/>
    <col min="24" max="24" width="13.140625" bestFit="1" customWidth="1"/>
  </cols>
  <sheetData>
    <row r="1" spans="3:27" ht="28.5" customHeight="1" x14ac:dyDescent="0.25">
      <c r="C1" s="33"/>
      <c r="D1" s="73" t="s">
        <v>102</v>
      </c>
      <c r="E1" s="73"/>
      <c r="F1" s="73"/>
      <c r="G1" s="73"/>
      <c r="H1" s="73"/>
      <c r="I1" s="73"/>
      <c r="J1" s="73"/>
      <c r="K1" s="73"/>
      <c r="L1" s="73"/>
      <c r="M1" s="73"/>
      <c r="N1" s="39"/>
      <c r="O1" s="39"/>
      <c r="P1" s="39"/>
      <c r="Q1" s="39"/>
      <c r="R1" s="39"/>
      <c r="S1" s="39"/>
    </row>
    <row r="2" spans="3:27" ht="21" customHeight="1" x14ac:dyDescent="0.25">
      <c r="C2" s="34" t="s">
        <v>103</v>
      </c>
      <c r="D2" s="83" t="s">
        <v>100</v>
      </c>
      <c r="E2" s="83"/>
      <c r="F2" s="83"/>
      <c r="G2" s="83"/>
      <c r="H2" s="83"/>
      <c r="I2" s="83"/>
      <c r="J2" s="83"/>
      <c r="K2" s="83"/>
      <c r="L2" s="83"/>
      <c r="M2" s="83"/>
      <c r="N2" s="41"/>
      <c r="O2" s="41"/>
      <c r="P2" s="41"/>
      <c r="Q2" s="41"/>
      <c r="R2" s="41"/>
      <c r="S2" s="41"/>
    </row>
    <row r="3" spans="3:27" ht="15.75" x14ac:dyDescent="0.25">
      <c r="C3" s="31"/>
      <c r="D3" s="74" t="s">
        <v>111</v>
      </c>
      <c r="E3" s="74"/>
      <c r="F3" s="74"/>
      <c r="G3" s="74"/>
      <c r="H3" s="74"/>
      <c r="I3" s="74"/>
      <c r="J3" s="74"/>
      <c r="K3" s="74"/>
      <c r="L3" s="74"/>
      <c r="M3" s="74"/>
      <c r="N3" s="42"/>
      <c r="O3" s="42"/>
      <c r="P3" s="42"/>
      <c r="Q3" s="42"/>
      <c r="R3" s="42"/>
      <c r="S3" s="42"/>
    </row>
    <row r="4" spans="3:27" ht="15.75" customHeight="1" x14ac:dyDescent="0.25">
      <c r="C4" s="32"/>
      <c r="D4" s="75" t="s">
        <v>94</v>
      </c>
      <c r="E4" s="75"/>
      <c r="F4" s="75"/>
      <c r="G4" s="75"/>
      <c r="H4" s="75"/>
      <c r="I4" s="75"/>
      <c r="J4" s="75"/>
      <c r="K4" s="75"/>
      <c r="L4" s="75"/>
      <c r="M4" s="75"/>
      <c r="N4" s="43"/>
      <c r="O4" s="43"/>
      <c r="P4" s="43"/>
      <c r="Q4" s="43"/>
      <c r="R4" s="43"/>
      <c r="S4" s="43"/>
      <c r="T4" s="43"/>
      <c r="U4" s="43"/>
      <c r="V4" s="14"/>
      <c r="W4" s="14"/>
      <c r="X4" s="14"/>
      <c r="Y4" s="14"/>
      <c r="Z4" s="14"/>
      <c r="AA4" s="14"/>
    </row>
    <row r="5" spans="3:27" ht="15.75" customHeight="1" x14ac:dyDescent="0.25">
      <c r="C5" s="14"/>
      <c r="D5" s="75" t="s">
        <v>79</v>
      </c>
      <c r="E5" s="75"/>
      <c r="F5" s="75"/>
      <c r="G5" s="75"/>
      <c r="H5" s="75"/>
      <c r="I5" s="75"/>
      <c r="J5" s="75"/>
      <c r="K5" s="75"/>
      <c r="L5" s="75"/>
      <c r="M5" s="75"/>
      <c r="N5" s="43"/>
      <c r="O5" s="43"/>
      <c r="P5" s="43"/>
      <c r="Q5" s="43"/>
      <c r="R5" s="43"/>
      <c r="S5" s="43"/>
    </row>
    <row r="6" spans="3:27" ht="26.45" customHeight="1" x14ac:dyDescent="0.25">
      <c r="D6" s="84" t="s">
        <v>107</v>
      </c>
      <c r="E6" s="84"/>
      <c r="F6" s="84"/>
      <c r="G6" s="84"/>
      <c r="H6" s="84"/>
      <c r="I6" s="84"/>
      <c r="J6" s="84"/>
      <c r="K6" s="84"/>
      <c r="L6" s="84"/>
      <c r="M6" s="84"/>
      <c r="N6" s="60"/>
      <c r="O6" s="60"/>
      <c r="P6" s="60"/>
      <c r="Q6" s="60"/>
      <c r="R6" s="60"/>
      <c r="S6" s="60"/>
    </row>
    <row r="7" spans="3:27" ht="26.45" customHeight="1" x14ac:dyDescent="0.25">
      <c r="D7" s="61" t="s">
        <v>112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  <c r="S7" s="63"/>
    </row>
    <row r="8" spans="3:27" ht="25.5" customHeight="1" x14ac:dyDescent="0.25">
      <c r="C8" s="80" t="s">
        <v>66</v>
      </c>
      <c r="D8" s="81" t="s">
        <v>96</v>
      </c>
      <c r="E8" s="81" t="s">
        <v>95</v>
      </c>
      <c r="F8" s="76" t="s">
        <v>93</v>
      </c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8"/>
      <c r="S8" s="79"/>
    </row>
    <row r="9" spans="3:27" x14ac:dyDescent="0.25">
      <c r="C9" s="80"/>
      <c r="D9" s="82"/>
      <c r="E9" s="82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5" t="s">
        <v>92</v>
      </c>
      <c r="S9" s="44" t="s">
        <v>80</v>
      </c>
    </row>
    <row r="10" spans="3:27" x14ac:dyDescent="0.25">
      <c r="C10" s="21" t="s">
        <v>0</v>
      </c>
      <c r="D10" s="27">
        <f>D11+D17+D27+D53+D63</f>
        <v>248224708.91446805</v>
      </c>
      <c r="E10" s="27">
        <f>E11+E17+E27+E53+E63</f>
        <v>0</v>
      </c>
      <c r="F10" s="48">
        <f>F11+F17+F27+F53</f>
        <v>321863.41000000003</v>
      </c>
      <c r="G10" s="48">
        <f>+G13+G17+G27+G53</f>
        <v>1122310.08</v>
      </c>
      <c r="H10" s="48">
        <f>+H11+H17</f>
        <v>1118806.74</v>
      </c>
      <c r="I10" s="48"/>
      <c r="J10" s="48"/>
      <c r="K10" s="48"/>
      <c r="L10" s="49"/>
      <c r="M10" s="48"/>
      <c r="N10" s="48"/>
      <c r="O10" s="48"/>
      <c r="P10" s="48"/>
      <c r="Q10" s="48"/>
      <c r="R10" s="48"/>
      <c r="S10" s="48">
        <f t="shared" ref="S10:S15" si="0">SUM(F10:R10)</f>
        <v>2562980.2300000004</v>
      </c>
      <c r="U10" s="40" t="s">
        <v>105</v>
      </c>
    </row>
    <row r="11" spans="3:27" x14ac:dyDescent="0.25">
      <c r="C11" s="22" t="s">
        <v>1</v>
      </c>
      <c r="D11" s="19">
        <f t="shared" ref="D11:E11" si="1">SUM(D12:D16)</f>
        <v>58683045.140000001</v>
      </c>
      <c r="E11" s="19">
        <f t="shared" si="1"/>
        <v>0</v>
      </c>
      <c r="F11" s="50">
        <f>SUM(F12:F16)</f>
        <v>134982.04</v>
      </c>
      <c r="G11" s="50"/>
      <c r="H11" s="50">
        <f>+H12+H13</f>
        <v>779102.13</v>
      </c>
      <c r="I11" s="50"/>
      <c r="J11" s="50"/>
      <c r="K11" s="50"/>
      <c r="L11" s="52"/>
      <c r="M11" s="52"/>
      <c r="N11" s="52"/>
      <c r="O11" s="52"/>
      <c r="P11" s="52"/>
      <c r="Q11" s="52"/>
      <c r="R11" s="52"/>
      <c r="S11" s="51">
        <f t="shared" si="0"/>
        <v>914084.17</v>
      </c>
      <c r="V11" s="18"/>
    </row>
    <row r="12" spans="3:27" x14ac:dyDescent="0.25">
      <c r="C12" s="23" t="s">
        <v>2</v>
      </c>
      <c r="D12" s="64">
        <v>40022329.420000002</v>
      </c>
      <c r="E12" s="35"/>
      <c r="F12" s="51"/>
      <c r="G12" s="51"/>
      <c r="H12" s="51">
        <v>647792.13</v>
      </c>
      <c r="I12" s="51"/>
      <c r="J12" s="51"/>
      <c r="K12" s="51"/>
      <c r="L12" s="53"/>
      <c r="M12" s="53"/>
      <c r="N12" s="53"/>
      <c r="O12" s="53"/>
      <c r="P12" s="51"/>
      <c r="Q12" s="51"/>
      <c r="R12" s="51"/>
      <c r="S12" s="51">
        <f t="shared" si="0"/>
        <v>647792.13</v>
      </c>
      <c r="V12" s="18"/>
    </row>
    <row r="13" spans="3:27" x14ac:dyDescent="0.25">
      <c r="C13" s="23" t="s">
        <v>3</v>
      </c>
      <c r="D13" s="64">
        <v>18660715.719999999</v>
      </c>
      <c r="E13" s="35"/>
      <c r="F13" s="51">
        <v>134982.04</v>
      </c>
      <c r="G13" s="54"/>
      <c r="H13" s="51">
        <f>30000+60000+41310</f>
        <v>131310</v>
      </c>
      <c r="I13" s="51"/>
      <c r="J13" s="51"/>
      <c r="K13" s="51"/>
      <c r="L13" s="53"/>
      <c r="M13" s="53"/>
      <c r="N13" s="53"/>
      <c r="O13" s="53"/>
      <c r="P13" s="51"/>
      <c r="Q13" s="51"/>
      <c r="R13" s="51"/>
      <c r="S13" s="51">
        <f t="shared" si="0"/>
        <v>266292.04000000004</v>
      </c>
      <c r="V13" s="18"/>
      <c r="X13" s="18"/>
    </row>
    <row r="14" spans="3:27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/>
      <c r="O14" s="53"/>
      <c r="Q14" s="51"/>
      <c r="R14" s="51"/>
      <c r="S14" s="51">
        <f t="shared" si="0"/>
        <v>0</v>
      </c>
      <c r="T14" s="55"/>
      <c r="V14" s="18"/>
      <c r="X14" s="18"/>
    </row>
    <row r="15" spans="3:27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/>
      <c r="O15" s="53"/>
      <c r="Q15" s="51"/>
      <c r="R15" s="51"/>
      <c r="S15" s="51">
        <f t="shared" si="0"/>
        <v>0</v>
      </c>
      <c r="V15" s="18"/>
      <c r="X15" s="18"/>
    </row>
    <row r="16" spans="3:27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/>
      <c r="O16" s="56"/>
      <c r="P16" s="51"/>
      <c r="Q16" s="51"/>
      <c r="R16" s="51"/>
      <c r="S16" s="51">
        <f t="shared" ref="S16:S54" si="2">SUM(F16:Q16)</f>
        <v>0</v>
      </c>
      <c r="V16" s="18"/>
      <c r="X16" s="18"/>
    </row>
    <row r="17" spans="3:24" x14ac:dyDescent="0.25">
      <c r="C17" s="22" t="s">
        <v>7</v>
      </c>
      <c r="D17" s="19">
        <f t="shared" ref="D17:R17" si="3">+SUM(D18:D26)</f>
        <v>22614067.504468039</v>
      </c>
      <c r="E17" s="19">
        <f t="shared" si="3"/>
        <v>0</v>
      </c>
      <c r="F17" s="19">
        <f>+SUM(F18:F26)</f>
        <v>186881.37</v>
      </c>
      <c r="G17" s="68">
        <f>+SUM(G18:G26)</f>
        <v>844898.86</v>
      </c>
      <c r="H17" s="19">
        <f>+SUM(H18:H26)</f>
        <v>339704.61</v>
      </c>
      <c r="I17" s="19"/>
      <c r="J17" s="19">
        <f t="shared" si="3"/>
        <v>0</v>
      </c>
      <c r="K17" s="19">
        <f t="shared" si="3"/>
        <v>0</v>
      </c>
      <c r="L17" s="19">
        <f t="shared" si="3"/>
        <v>0</v>
      </c>
      <c r="M17" s="19">
        <f t="shared" si="3"/>
        <v>0</v>
      </c>
      <c r="N17" s="19">
        <f t="shared" si="3"/>
        <v>0</v>
      </c>
      <c r="O17" s="19">
        <f t="shared" si="3"/>
        <v>0</v>
      </c>
      <c r="P17" s="19">
        <f t="shared" si="3"/>
        <v>0</v>
      </c>
      <c r="Q17" s="19">
        <f t="shared" si="3"/>
        <v>0</v>
      </c>
      <c r="R17" s="19">
        <f t="shared" si="3"/>
        <v>0</v>
      </c>
      <c r="S17" s="51">
        <f>SUM(F17:R17)</f>
        <v>1371484.8399999999</v>
      </c>
      <c r="X17" s="18"/>
    </row>
    <row r="18" spans="3:24" x14ac:dyDescent="0.25">
      <c r="C18" s="23" t="s">
        <v>8</v>
      </c>
      <c r="D18" s="64">
        <v>1285452.32</v>
      </c>
      <c r="E18" s="35"/>
      <c r="F18" s="51"/>
      <c r="G18" s="70">
        <v>222188.72</v>
      </c>
      <c r="H18" s="51">
        <f>30175.8+6750.36+3870.3+3254.39+53787.5+3685.41</f>
        <v>101523.76000000001</v>
      </c>
      <c r="I18" s="51"/>
      <c r="J18" s="51"/>
      <c r="K18" s="51"/>
      <c r="L18" s="53"/>
      <c r="M18" s="53"/>
      <c r="N18" s="53"/>
      <c r="O18" s="53"/>
      <c r="P18" s="51"/>
      <c r="Q18" s="51"/>
      <c r="R18" s="51"/>
      <c r="S18" s="51">
        <f>SUM(F18:R18)</f>
        <v>323712.48</v>
      </c>
      <c r="X18" s="18"/>
    </row>
    <row r="19" spans="3:24" x14ac:dyDescent="0.25">
      <c r="C19" s="23" t="s">
        <v>9</v>
      </c>
      <c r="D19" s="64"/>
      <c r="E19" s="35"/>
      <c r="F19" s="51"/>
      <c r="G19" s="70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/>
      <c r="S19" s="51">
        <f t="shared" si="2"/>
        <v>0</v>
      </c>
      <c r="V19" s="69"/>
      <c r="X19" s="18"/>
    </row>
    <row r="20" spans="3:24" x14ac:dyDescent="0.25">
      <c r="C20" s="23" t="s">
        <v>10</v>
      </c>
      <c r="D20" s="64">
        <f>+[1]PPNE5!$J$87</f>
        <v>285530.70446803817</v>
      </c>
      <c r="E20" s="35"/>
      <c r="F20" s="51"/>
      <c r="G20" s="70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/>
      <c r="S20" s="51">
        <f t="shared" si="2"/>
        <v>0</v>
      </c>
    </row>
    <row r="21" spans="3:24" x14ac:dyDescent="0.25">
      <c r="C21" s="23" t="s">
        <v>11</v>
      </c>
      <c r="D21" s="35"/>
      <c r="E21" s="35"/>
      <c r="F21" s="51">
        <v>53105</v>
      </c>
      <c r="G21" s="70">
        <v>7200</v>
      </c>
      <c r="H21" s="51"/>
      <c r="I21" s="51"/>
      <c r="J21" s="51"/>
      <c r="K21" s="51"/>
      <c r="L21" s="53"/>
      <c r="M21" s="53"/>
      <c r="N21" s="53"/>
      <c r="O21" s="53"/>
      <c r="P21" s="51"/>
      <c r="Q21" s="51"/>
      <c r="R21" s="51"/>
      <c r="S21" s="51">
        <f>SUM(F21:R21)</f>
        <v>60305</v>
      </c>
      <c r="X21" s="18"/>
    </row>
    <row r="22" spans="3:24" x14ac:dyDescent="0.25">
      <c r="C22" s="23" t="s">
        <v>12</v>
      </c>
      <c r="D22" s="35"/>
      <c r="E22" s="35"/>
      <c r="F22" s="51"/>
      <c r="G22" s="51"/>
      <c r="H22" s="51"/>
      <c r="I22" s="51"/>
      <c r="J22" s="51"/>
      <c r="K22" s="51"/>
      <c r="L22" s="53"/>
      <c r="M22" s="53"/>
      <c r="N22" s="53"/>
      <c r="O22" s="53"/>
      <c r="P22" s="51"/>
      <c r="Q22" s="51"/>
      <c r="R22" s="51"/>
      <c r="S22" s="51">
        <f>SUM(F22:R22)</f>
        <v>0</v>
      </c>
      <c r="X22" s="18"/>
    </row>
    <row r="23" spans="3:24" x14ac:dyDescent="0.25">
      <c r="C23" s="23" t="s">
        <v>13</v>
      </c>
      <c r="D23" s="35"/>
      <c r="E23" s="35"/>
      <c r="F23" s="51"/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/>
      <c r="S23" s="51">
        <f t="shared" si="2"/>
        <v>0</v>
      </c>
      <c r="X23" s="18"/>
    </row>
    <row r="24" spans="3:24" ht="30" x14ac:dyDescent="0.25">
      <c r="C24" s="23" t="s">
        <v>14</v>
      </c>
      <c r="D24" s="64">
        <v>21043084.48</v>
      </c>
      <c r="E24" s="35"/>
      <c r="F24" s="51">
        <v>119215</v>
      </c>
      <c r="G24" s="70">
        <v>236076.28</v>
      </c>
      <c r="H24" s="51">
        <v>28250</v>
      </c>
      <c r="I24" s="51"/>
      <c r="J24" s="51"/>
      <c r="K24" s="51"/>
      <c r="L24" s="53"/>
      <c r="M24" s="53"/>
      <c r="N24" s="53"/>
      <c r="O24" s="53"/>
      <c r="P24" s="51"/>
      <c r="Q24" s="51"/>
      <c r="R24" s="51"/>
      <c r="S24" s="51">
        <f>SUM(F24:R24)</f>
        <v>383541.28</v>
      </c>
      <c r="V24" s="18"/>
      <c r="X24" s="18"/>
    </row>
    <row r="25" spans="3:24" x14ac:dyDescent="0.25">
      <c r="C25" s="23" t="s">
        <v>15</v>
      </c>
      <c r="D25" s="35"/>
      <c r="E25" s="35"/>
      <c r="F25" s="51">
        <v>14561.37</v>
      </c>
      <c r="G25" s="70">
        <v>150298.01999999999</v>
      </c>
      <c r="H25" s="57">
        <v>14590.02</v>
      </c>
      <c r="I25" s="51"/>
      <c r="J25" s="51"/>
      <c r="K25" s="51"/>
      <c r="L25" s="53"/>
      <c r="M25" s="53"/>
      <c r="N25" s="53"/>
      <c r="O25" s="56"/>
      <c r="P25" s="57"/>
      <c r="Q25" s="51"/>
      <c r="R25" s="51"/>
      <c r="S25" s="51">
        <f>SUM(F25:R25)</f>
        <v>179449.40999999997</v>
      </c>
      <c r="V25" s="18"/>
      <c r="X25" s="18"/>
    </row>
    <row r="26" spans="3:24" x14ac:dyDescent="0.25">
      <c r="C26" s="23" t="s">
        <v>16</v>
      </c>
      <c r="D26" s="35"/>
      <c r="E26" s="35"/>
      <c r="F26" s="51"/>
      <c r="G26" s="70">
        <v>229135.84</v>
      </c>
      <c r="H26" s="51">
        <v>195340.83</v>
      </c>
      <c r="I26" s="51"/>
      <c r="J26" s="51"/>
      <c r="K26" s="51"/>
      <c r="L26" s="53"/>
      <c r="M26" s="53"/>
      <c r="N26" s="53"/>
      <c r="O26" s="53"/>
      <c r="P26" s="51"/>
      <c r="Q26" s="51"/>
      <c r="R26" s="51"/>
      <c r="S26" s="51">
        <f t="shared" si="2"/>
        <v>424476.67</v>
      </c>
      <c r="V26" s="18"/>
      <c r="X26" s="18"/>
    </row>
    <row r="27" spans="3:24" x14ac:dyDescent="0.25">
      <c r="C27" s="22" t="s">
        <v>17</v>
      </c>
      <c r="D27" s="19">
        <f t="shared" ref="D27:R27" si="4">+SUM(D28:D36)</f>
        <v>115483972.88000001</v>
      </c>
      <c r="E27" s="19">
        <f t="shared" si="4"/>
        <v>0</v>
      </c>
      <c r="F27" s="19">
        <f t="shared" si="4"/>
        <v>0</v>
      </c>
      <c r="G27" s="19">
        <f>+SUM(G28:G36)</f>
        <v>277411.21999999997</v>
      </c>
      <c r="H27" s="19">
        <f t="shared" si="4"/>
        <v>0</v>
      </c>
      <c r="I27" s="19"/>
      <c r="J27" s="19">
        <f t="shared" si="4"/>
        <v>0</v>
      </c>
      <c r="K27" s="19">
        <f t="shared" si="4"/>
        <v>0</v>
      </c>
      <c r="L27" s="19">
        <f t="shared" si="4"/>
        <v>0</v>
      </c>
      <c r="M27" s="19">
        <f t="shared" si="4"/>
        <v>0</v>
      </c>
      <c r="N27" s="19">
        <f t="shared" si="4"/>
        <v>0</v>
      </c>
      <c r="O27" s="19">
        <f t="shared" si="4"/>
        <v>0</v>
      </c>
      <c r="P27" s="19">
        <f t="shared" si="4"/>
        <v>0</v>
      </c>
      <c r="Q27" s="19">
        <f t="shared" si="4"/>
        <v>0</v>
      </c>
      <c r="R27" s="19">
        <f t="shared" si="4"/>
        <v>0</v>
      </c>
      <c r="S27" s="51">
        <f t="shared" si="2"/>
        <v>277411.21999999997</v>
      </c>
      <c r="V27" s="18"/>
      <c r="X27" s="18"/>
    </row>
    <row r="28" spans="3:24" x14ac:dyDescent="0.25">
      <c r="C28" s="23" t="s">
        <v>18</v>
      </c>
      <c r="D28" s="64">
        <v>285530.7</v>
      </c>
      <c r="E28" s="35"/>
      <c r="F28" s="51"/>
      <c r="G28" s="51"/>
      <c r="H28" s="51"/>
      <c r="I28" s="51"/>
      <c r="J28" s="51"/>
      <c r="K28" s="51"/>
      <c r="L28" s="53"/>
      <c r="M28" s="58"/>
      <c r="N28" s="53"/>
      <c r="O28" s="53"/>
      <c r="P28" s="51"/>
      <c r="Q28" s="51"/>
      <c r="R28" s="51"/>
      <c r="S28" s="51">
        <f t="shared" si="2"/>
        <v>0</v>
      </c>
      <c r="V28" s="18"/>
      <c r="X28" s="18"/>
    </row>
    <row r="29" spans="3:24" x14ac:dyDescent="0.25">
      <c r="C29" s="23" t="s">
        <v>19</v>
      </c>
      <c r="D29" s="35"/>
      <c r="E29" s="35"/>
      <c r="F29" s="51"/>
      <c r="G29" s="51"/>
      <c r="H29" s="51"/>
      <c r="I29" s="51"/>
      <c r="J29" s="51"/>
      <c r="K29" s="51"/>
      <c r="L29" s="53"/>
      <c r="N29" s="53"/>
      <c r="O29" s="58"/>
      <c r="P29" s="51"/>
      <c r="Q29" s="51"/>
      <c r="R29" s="51"/>
      <c r="S29" s="51">
        <f t="shared" si="2"/>
        <v>0</v>
      </c>
      <c r="X29" s="18"/>
    </row>
    <row r="30" spans="3:24" x14ac:dyDescent="0.25">
      <c r="C30" s="23" t="s">
        <v>20</v>
      </c>
      <c r="D30" s="35"/>
      <c r="E30" s="35"/>
      <c r="F30" s="51"/>
      <c r="G30" s="51"/>
      <c r="H30" s="51"/>
      <c r="I30" s="51"/>
      <c r="J30" s="51"/>
      <c r="K30" s="51"/>
      <c r="L30" s="53"/>
      <c r="N30" s="53"/>
      <c r="O30" s="58"/>
      <c r="P30" s="51"/>
      <c r="Q30" s="51"/>
      <c r="R30" s="51"/>
      <c r="S30" s="51">
        <f t="shared" si="2"/>
        <v>0</v>
      </c>
      <c r="V30" s="40"/>
      <c r="X30" s="18"/>
    </row>
    <row r="31" spans="3:24" x14ac:dyDescent="0.25">
      <c r="C31" s="23" t="s">
        <v>21</v>
      </c>
      <c r="D31" s="64">
        <v>1664634.6</v>
      </c>
      <c r="E31" s="35"/>
      <c r="F31" s="51"/>
      <c r="G31" s="51"/>
      <c r="H31" s="51"/>
      <c r="I31" s="51"/>
      <c r="J31" s="51"/>
      <c r="K31" s="51"/>
      <c r="L31" s="53"/>
      <c r="M31" s="53"/>
      <c r="N31" s="53"/>
      <c r="O31" s="53"/>
      <c r="P31" s="51"/>
      <c r="Q31" s="51"/>
      <c r="R31" s="51"/>
      <c r="S31" s="51">
        <f t="shared" si="2"/>
        <v>0</v>
      </c>
      <c r="X31" s="18"/>
    </row>
    <row r="32" spans="3:24" x14ac:dyDescent="0.25">
      <c r="C32" s="23" t="s">
        <v>22</v>
      </c>
      <c r="D32" s="64"/>
      <c r="E32" s="35"/>
      <c r="F32" s="51"/>
      <c r="G32" s="51"/>
      <c r="H32" s="51"/>
      <c r="I32" s="51"/>
      <c r="J32" s="51"/>
      <c r="K32" s="51"/>
      <c r="L32" s="53"/>
      <c r="M32" s="53"/>
      <c r="N32" s="53"/>
      <c r="O32" s="53"/>
      <c r="P32" s="51"/>
      <c r="Q32" s="51"/>
      <c r="R32" s="51"/>
      <c r="S32" s="51">
        <f t="shared" si="2"/>
        <v>0</v>
      </c>
    </row>
    <row r="33" spans="3:24" x14ac:dyDescent="0.25">
      <c r="C33" s="23" t="s">
        <v>23</v>
      </c>
      <c r="D33" s="64"/>
      <c r="E33" s="35"/>
      <c r="F33" s="51"/>
      <c r="G33" s="51"/>
      <c r="H33" s="51"/>
      <c r="I33" s="51"/>
      <c r="J33" s="51"/>
      <c r="K33" s="51"/>
      <c r="L33" s="53"/>
      <c r="M33" s="53"/>
      <c r="N33" s="53"/>
      <c r="O33" s="53"/>
      <c r="P33" s="51"/>
      <c r="Q33" s="51"/>
      <c r="R33" s="51"/>
      <c r="S33" s="51">
        <f t="shared" si="2"/>
        <v>0</v>
      </c>
      <c r="X33" s="69"/>
    </row>
    <row r="34" spans="3:24" ht="30" x14ac:dyDescent="0.25">
      <c r="C34" s="23" t="s">
        <v>24</v>
      </c>
      <c r="D34" s="64">
        <v>23230902.57</v>
      </c>
      <c r="E34" s="35"/>
      <c r="F34" s="51"/>
      <c r="G34" s="70"/>
      <c r="H34" s="51"/>
      <c r="I34" s="51"/>
      <c r="J34" s="51"/>
      <c r="K34" s="51"/>
      <c r="L34" s="53"/>
      <c r="M34" s="53"/>
      <c r="N34" s="53"/>
      <c r="O34" s="53"/>
      <c r="P34" s="51"/>
      <c r="Q34" s="51"/>
      <c r="R34" s="51"/>
      <c r="S34" s="51">
        <f t="shared" si="2"/>
        <v>0</v>
      </c>
    </row>
    <row r="35" spans="3:24" ht="30" x14ac:dyDescent="0.25">
      <c r="C35" s="23" t="s">
        <v>25</v>
      </c>
      <c r="D35" s="65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/>
      <c r="S35" s="51">
        <f t="shared" si="2"/>
        <v>0</v>
      </c>
    </row>
    <row r="36" spans="3:24" x14ac:dyDescent="0.25">
      <c r="C36" s="23" t="s">
        <v>26</v>
      </c>
      <c r="D36" s="66">
        <v>90302905.010000005</v>
      </c>
      <c r="E36" s="37"/>
      <c r="F36" s="51"/>
      <c r="G36" s="70">
        <v>277411.21999999997</v>
      </c>
      <c r="H36" s="51"/>
      <c r="I36" s="51"/>
      <c r="J36" s="51"/>
      <c r="K36" s="51"/>
      <c r="L36" s="53"/>
      <c r="M36" s="53"/>
      <c r="N36" s="53"/>
      <c r="O36" s="53"/>
      <c r="P36" s="51"/>
      <c r="Q36" s="51"/>
      <c r="R36" s="51"/>
      <c r="S36" s="51">
        <f t="shared" si="2"/>
        <v>277411.21999999997</v>
      </c>
    </row>
    <row r="37" spans="3:24" x14ac:dyDescent="0.25">
      <c r="C37" s="22" t="s">
        <v>27</v>
      </c>
      <c r="D37" s="18">
        <v>0</v>
      </c>
      <c r="E37" s="4"/>
      <c r="L37" s="51"/>
      <c r="P37" s="51"/>
      <c r="S37" s="51">
        <f t="shared" si="2"/>
        <v>0</v>
      </c>
    </row>
    <row r="38" spans="3:24" hidden="1" x14ac:dyDescent="0.25">
      <c r="C38" s="23" t="s">
        <v>28</v>
      </c>
      <c r="D38" s="18">
        <v>0</v>
      </c>
      <c r="E38" s="6"/>
      <c r="L38" s="51"/>
      <c r="P38" s="51"/>
      <c r="S38" s="51">
        <f t="shared" si="2"/>
        <v>0</v>
      </c>
    </row>
    <row r="39" spans="3:24" hidden="1" x14ac:dyDescent="0.25">
      <c r="C39" s="23" t="s">
        <v>29</v>
      </c>
      <c r="D39" s="18">
        <v>0</v>
      </c>
      <c r="E39" s="6"/>
      <c r="L39" s="51"/>
      <c r="P39" s="51"/>
      <c r="S39" s="51">
        <f t="shared" si="2"/>
        <v>0</v>
      </c>
    </row>
    <row r="40" spans="3:24" hidden="1" x14ac:dyDescent="0.25">
      <c r="C40" s="23" t="s">
        <v>30</v>
      </c>
      <c r="D40" s="18">
        <v>0</v>
      </c>
      <c r="E40" s="6"/>
      <c r="L40" s="51"/>
      <c r="P40" s="51"/>
      <c r="S40" s="51">
        <f t="shared" si="2"/>
        <v>0</v>
      </c>
    </row>
    <row r="41" spans="3:24" hidden="1" x14ac:dyDescent="0.25">
      <c r="C41" s="23" t="s">
        <v>31</v>
      </c>
      <c r="D41" s="18">
        <v>0</v>
      </c>
      <c r="E41" s="6"/>
      <c r="L41" s="51"/>
      <c r="P41" s="51"/>
      <c r="S41" s="51">
        <f t="shared" si="2"/>
        <v>0</v>
      </c>
    </row>
    <row r="42" spans="3:24" hidden="1" x14ac:dyDescent="0.25">
      <c r="C42" s="23" t="s">
        <v>32</v>
      </c>
      <c r="D42" s="18">
        <v>0</v>
      </c>
      <c r="E42" s="6"/>
      <c r="L42" s="51"/>
      <c r="P42" s="51"/>
      <c r="S42" s="51">
        <f t="shared" si="2"/>
        <v>0</v>
      </c>
    </row>
    <row r="43" spans="3:24" hidden="1" x14ac:dyDescent="0.25">
      <c r="C43" s="23" t="s">
        <v>33</v>
      </c>
      <c r="D43" s="18">
        <v>0</v>
      </c>
      <c r="E43" s="6"/>
      <c r="L43" s="51"/>
      <c r="P43" s="51"/>
      <c r="S43" s="51">
        <f t="shared" si="2"/>
        <v>0</v>
      </c>
    </row>
    <row r="44" spans="3:24" hidden="1" x14ac:dyDescent="0.25">
      <c r="C44" s="23" t="s">
        <v>34</v>
      </c>
      <c r="D44" s="18">
        <v>0</v>
      </c>
      <c r="E44" s="6"/>
      <c r="L44" s="51"/>
      <c r="P44" s="51"/>
      <c r="S44" s="51">
        <f t="shared" si="2"/>
        <v>0</v>
      </c>
    </row>
    <row r="45" spans="3:24" hidden="1" x14ac:dyDescent="0.25">
      <c r="C45" s="23" t="s">
        <v>35</v>
      </c>
      <c r="D45" s="18">
        <v>0</v>
      </c>
      <c r="E45" s="6"/>
      <c r="L45" s="51"/>
      <c r="P45" s="51"/>
      <c r="S45" s="51">
        <f t="shared" si="2"/>
        <v>0</v>
      </c>
    </row>
    <row r="46" spans="3:24" hidden="1" x14ac:dyDescent="0.25">
      <c r="C46" s="22" t="s">
        <v>36</v>
      </c>
      <c r="D46" s="18">
        <v>0</v>
      </c>
      <c r="E46" s="4"/>
      <c r="L46" s="51"/>
      <c r="P46" s="51"/>
      <c r="S46" s="51">
        <f t="shared" si="2"/>
        <v>0</v>
      </c>
    </row>
    <row r="47" spans="3:24" hidden="1" x14ac:dyDescent="0.25">
      <c r="C47" s="23" t="s">
        <v>37</v>
      </c>
      <c r="D47" s="18">
        <v>0</v>
      </c>
      <c r="E47" s="6"/>
      <c r="L47" s="51"/>
      <c r="P47" s="51"/>
      <c r="S47" s="51">
        <f t="shared" si="2"/>
        <v>0</v>
      </c>
    </row>
    <row r="48" spans="3:24" hidden="1" x14ac:dyDescent="0.25">
      <c r="C48" s="23" t="s">
        <v>38</v>
      </c>
      <c r="D48" s="18">
        <v>0</v>
      </c>
      <c r="E48" s="6"/>
      <c r="L48" s="51"/>
      <c r="P48" s="51"/>
      <c r="S48" s="51">
        <f t="shared" si="2"/>
        <v>0</v>
      </c>
    </row>
    <row r="49" spans="3:21" hidden="1" x14ac:dyDescent="0.25">
      <c r="C49" s="23" t="s">
        <v>39</v>
      </c>
      <c r="D49" s="18">
        <v>0</v>
      </c>
      <c r="E49" s="6"/>
      <c r="L49" s="51"/>
      <c r="P49" s="51"/>
      <c r="S49" s="51">
        <f t="shared" si="2"/>
        <v>0</v>
      </c>
    </row>
    <row r="50" spans="3:21" hidden="1" x14ac:dyDescent="0.25">
      <c r="C50" s="23" t="s">
        <v>40</v>
      </c>
      <c r="D50" s="18">
        <v>0</v>
      </c>
      <c r="E50" s="6"/>
      <c r="L50" s="51"/>
      <c r="P50" s="51"/>
      <c r="S50" s="51">
        <f t="shared" si="2"/>
        <v>0</v>
      </c>
    </row>
    <row r="51" spans="3:21" hidden="1" x14ac:dyDescent="0.25">
      <c r="C51" s="23" t="s">
        <v>41</v>
      </c>
      <c r="D51" s="18">
        <v>0</v>
      </c>
      <c r="E51" s="6"/>
      <c r="L51" s="51"/>
      <c r="P51" s="51"/>
      <c r="S51" s="51">
        <f t="shared" si="2"/>
        <v>0</v>
      </c>
    </row>
    <row r="52" spans="3:21" hidden="1" x14ac:dyDescent="0.25">
      <c r="C52" s="23" t="s">
        <v>42</v>
      </c>
      <c r="D52" s="18">
        <v>0</v>
      </c>
      <c r="E52" s="6"/>
      <c r="L52" s="51"/>
      <c r="P52" s="51"/>
      <c r="S52" s="51">
        <f t="shared" si="2"/>
        <v>0</v>
      </c>
    </row>
    <row r="53" spans="3:21" x14ac:dyDescent="0.25">
      <c r="C53" s="22" t="s">
        <v>43</v>
      </c>
      <c r="D53" s="19">
        <f t="shared" ref="D53:J53" si="5">SUM(D54:D62)</f>
        <v>17131542.260000002</v>
      </c>
      <c r="E53" s="19"/>
      <c r="F53" s="52"/>
      <c r="G53" s="52">
        <f t="shared" si="5"/>
        <v>0</v>
      </c>
      <c r="H53" s="52">
        <f t="shared" si="5"/>
        <v>0</v>
      </c>
      <c r="I53" s="52"/>
      <c r="J53" s="52">
        <f t="shared" si="5"/>
        <v>0</v>
      </c>
      <c r="K53" s="52">
        <f>SUM(K54:K62)</f>
        <v>0</v>
      </c>
      <c r="L53" s="52">
        <f>SUM(L54:L62)</f>
        <v>0</v>
      </c>
      <c r="M53" s="52">
        <f>SUM(M54:M62)</f>
        <v>0</v>
      </c>
      <c r="N53" s="52">
        <f t="shared" ref="N53:Q53" si="6">SUM(N54:N62)</f>
        <v>0</v>
      </c>
      <c r="O53" s="52">
        <f t="shared" si="6"/>
        <v>0</v>
      </c>
      <c r="P53" s="52">
        <f t="shared" si="6"/>
        <v>0</v>
      </c>
      <c r="Q53" s="52">
        <f t="shared" si="6"/>
        <v>0</v>
      </c>
      <c r="R53" s="52">
        <f t="shared" ref="R53" si="7">SUM(R54:R62)</f>
        <v>0</v>
      </c>
      <c r="S53" s="51">
        <f t="shared" si="2"/>
        <v>0</v>
      </c>
    </row>
    <row r="54" spans="3:21" x14ac:dyDescent="0.25">
      <c r="C54" s="23" t="s">
        <v>44</v>
      </c>
      <c r="D54" s="35"/>
      <c r="E54" s="35"/>
      <c r="F54" s="51"/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8"/>
      <c r="S54" s="51">
        <f t="shared" si="2"/>
        <v>0</v>
      </c>
    </row>
    <row r="55" spans="3:21" ht="30" x14ac:dyDescent="0.25">
      <c r="C55" s="23" t="s">
        <v>45</v>
      </c>
      <c r="D55" s="64">
        <v>8565921.1300000008</v>
      </c>
      <c r="E55" s="35"/>
      <c r="G55" s="51"/>
      <c r="L55" s="53"/>
      <c r="N55" s="53"/>
      <c r="Q55" s="51"/>
      <c r="R55" s="51"/>
      <c r="S55" s="51">
        <v>0</v>
      </c>
    </row>
    <row r="56" spans="3:21" x14ac:dyDescent="0.25">
      <c r="C56" s="23" t="s">
        <v>46</v>
      </c>
      <c r="D56" s="64"/>
      <c r="E56" s="35"/>
      <c r="G56" s="51"/>
      <c r="H56" s="51"/>
      <c r="L56" s="53"/>
      <c r="N56" s="53"/>
      <c r="O56" s="58"/>
      <c r="P56" s="51"/>
      <c r="Q56" s="51"/>
      <c r="R56" s="51"/>
      <c r="S56" s="51">
        <f>SUM(F56:Q56)</f>
        <v>0</v>
      </c>
    </row>
    <row r="57" spans="3:21" x14ac:dyDescent="0.25">
      <c r="C57" s="23" t="s">
        <v>47</v>
      </c>
      <c r="D57" s="67">
        <v>8565621.1300000008</v>
      </c>
      <c r="E57" s="6"/>
      <c r="I57" s="51"/>
      <c r="L57" s="53"/>
      <c r="N57" s="53"/>
      <c r="O57" s="53"/>
      <c r="Q57" s="51"/>
      <c r="R57" s="51"/>
      <c r="S57" s="51">
        <f>SUM(F57:Q57)</f>
        <v>0</v>
      </c>
    </row>
    <row r="58" spans="3:21" x14ac:dyDescent="0.25">
      <c r="C58" s="23" t="s">
        <v>48</v>
      </c>
      <c r="D58" s="67"/>
      <c r="E58" s="6"/>
      <c r="L58" s="53"/>
      <c r="M58" s="53"/>
      <c r="N58" s="53"/>
      <c r="O58" s="53"/>
      <c r="Q58" s="51"/>
      <c r="R58" s="51"/>
      <c r="S58" s="51">
        <f>SUM(F58:Q58)</f>
        <v>0</v>
      </c>
    </row>
    <row r="59" spans="3:21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/>
      <c r="S59" s="51">
        <f>SUM(F59:Q59)</f>
        <v>0</v>
      </c>
    </row>
    <row r="60" spans="3:21" x14ac:dyDescent="0.25">
      <c r="C60" s="23" t="s">
        <v>50</v>
      </c>
      <c r="E60" s="6"/>
      <c r="L60" s="51"/>
      <c r="M60" s="51"/>
      <c r="N60" s="51"/>
      <c r="O60" s="51"/>
      <c r="Q60" s="51"/>
      <c r="R60" s="51"/>
      <c r="S60" s="51">
        <f>SUM(F60:Q60)</f>
        <v>0</v>
      </c>
    </row>
    <row r="61" spans="3:21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/>
      <c r="S61" s="51">
        <v>0</v>
      </c>
    </row>
    <row r="62" spans="3:21" ht="30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P62" s="40" t="s">
        <v>110</v>
      </c>
      <c r="Q62" s="51"/>
      <c r="R62" s="51"/>
      <c r="S62" s="51">
        <f t="shared" ref="S62:S83" si="8">SUM(F62:Q62)</f>
        <v>0</v>
      </c>
    </row>
    <row r="63" spans="3:21" x14ac:dyDescent="0.25">
      <c r="C63" s="22" t="s">
        <v>53</v>
      </c>
      <c r="D63" s="17">
        <f>+D64+D65+D66+D67</f>
        <v>34312081.130000003</v>
      </c>
      <c r="E63" s="17">
        <f t="shared" ref="E63:R63" si="9">+E64+E65+E66+E67</f>
        <v>0</v>
      </c>
      <c r="F63" s="17">
        <f t="shared" si="9"/>
        <v>0</v>
      </c>
      <c r="G63" s="17">
        <f t="shared" si="9"/>
        <v>0</v>
      </c>
      <c r="H63" s="17">
        <f t="shared" si="9"/>
        <v>0</v>
      </c>
      <c r="I63" s="17"/>
      <c r="J63" s="17">
        <f t="shared" si="9"/>
        <v>0</v>
      </c>
      <c r="K63" s="17">
        <f t="shared" si="9"/>
        <v>0</v>
      </c>
      <c r="L63" s="17">
        <f t="shared" si="9"/>
        <v>0</v>
      </c>
      <c r="M63" s="17">
        <f t="shared" si="9"/>
        <v>0</v>
      </c>
      <c r="N63" s="17">
        <f t="shared" si="9"/>
        <v>0</v>
      </c>
      <c r="O63" s="17">
        <f t="shared" si="9"/>
        <v>0</v>
      </c>
      <c r="P63" s="17">
        <f t="shared" si="9"/>
        <v>0</v>
      </c>
      <c r="Q63" s="17">
        <f t="shared" si="9"/>
        <v>0</v>
      </c>
      <c r="R63" s="17">
        <f t="shared" si="9"/>
        <v>0</v>
      </c>
      <c r="S63" s="51">
        <f t="shared" si="8"/>
        <v>0</v>
      </c>
      <c r="U63" s="40" t="s">
        <v>105</v>
      </c>
    </row>
    <row r="64" spans="3:21" x14ac:dyDescent="0.25">
      <c r="C64" s="23" t="s">
        <v>54</v>
      </c>
      <c r="D64" s="64">
        <v>34312081.130000003</v>
      </c>
      <c r="E64" s="35"/>
      <c r="L64" s="51">
        <v>0</v>
      </c>
      <c r="M64" s="51">
        <v>0</v>
      </c>
      <c r="N64" s="51">
        <v>0</v>
      </c>
      <c r="O64" s="51">
        <v>0</v>
      </c>
      <c r="Q64" s="51"/>
      <c r="R64" s="51"/>
      <c r="S64" s="51">
        <f t="shared" si="8"/>
        <v>0</v>
      </c>
    </row>
    <row r="65" spans="3:19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/>
      <c r="S65" s="51">
        <f t="shared" si="8"/>
        <v>0</v>
      </c>
    </row>
    <row r="66" spans="3:19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/>
      <c r="S66" s="51">
        <f t="shared" si="8"/>
        <v>0</v>
      </c>
    </row>
    <row r="67" spans="3:19" ht="30" hidden="1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/>
      <c r="S67" s="51">
        <f t="shared" si="8"/>
        <v>0</v>
      </c>
    </row>
    <row r="68" spans="3:19" hidden="1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/>
      <c r="S68" s="51">
        <f t="shared" si="8"/>
        <v>0</v>
      </c>
    </row>
    <row r="69" spans="3:19" hidden="1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/>
      <c r="S69" s="51">
        <f t="shared" si="8"/>
        <v>0</v>
      </c>
    </row>
    <row r="70" spans="3:19" hidden="1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/>
      <c r="S70" s="51">
        <f t="shared" si="8"/>
        <v>0</v>
      </c>
    </row>
    <row r="71" spans="3:19" hidden="1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/>
      <c r="S71" s="51">
        <f t="shared" si="8"/>
        <v>0</v>
      </c>
    </row>
    <row r="72" spans="3:19" hidden="1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/>
      <c r="S72" s="51">
        <f t="shared" si="8"/>
        <v>0</v>
      </c>
    </row>
    <row r="73" spans="3:19" hidden="1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/>
      <c r="S73" s="51">
        <f t="shared" si="8"/>
        <v>0</v>
      </c>
    </row>
    <row r="74" spans="3:19" hidden="1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/>
      <c r="S74" s="51">
        <f t="shared" si="8"/>
        <v>0</v>
      </c>
    </row>
    <row r="75" spans="3:19" hidden="1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/>
      <c r="S75" s="49">
        <f t="shared" si="8"/>
        <v>0</v>
      </c>
    </row>
    <row r="76" spans="3:19" hidden="1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/>
      <c r="S76" s="51">
        <f t="shared" si="8"/>
        <v>0</v>
      </c>
    </row>
    <row r="77" spans="3:19" hidden="1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/>
      <c r="S77" s="51">
        <f t="shared" si="8"/>
        <v>0</v>
      </c>
    </row>
    <row r="78" spans="3:19" hidden="1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/>
      <c r="S78" s="51">
        <f t="shared" si="8"/>
        <v>0</v>
      </c>
    </row>
    <row r="79" spans="3:19" hidden="1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/>
      <c r="S79" s="51">
        <f t="shared" si="8"/>
        <v>0</v>
      </c>
    </row>
    <row r="80" spans="3:19" hidden="1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/>
      <c r="S80" s="51">
        <f t="shared" si="8"/>
        <v>0</v>
      </c>
    </row>
    <row r="81" spans="3:19" hidden="1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/>
      <c r="S81" s="51">
        <f t="shared" si="8"/>
        <v>0</v>
      </c>
    </row>
    <row r="82" spans="3:19" hidden="1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/>
      <c r="S82" s="51">
        <f t="shared" si="8"/>
        <v>0</v>
      </c>
    </row>
    <row r="83" spans="3:19" hidden="1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/>
      <c r="S83" s="51">
        <f t="shared" si="8"/>
        <v>0</v>
      </c>
    </row>
    <row r="84" spans="3:19" x14ac:dyDescent="0.25">
      <c r="C84" s="24" t="s">
        <v>65</v>
      </c>
      <c r="D84" s="28">
        <f>D10</f>
        <v>248224708.91446805</v>
      </c>
      <c r="E84" s="28">
        <f>E10</f>
        <v>0</v>
      </c>
      <c r="F84" s="59">
        <f>F10</f>
        <v>321863.41000000003</v>
      </c>
      <c r="G84" s="59">
        <f>G10</f>
        <v>1122310.08</v>
      </c>
      <c r="H84" s="59">
        <f>H10</f>
        <v>1118806.74</v>
      </c>
      <c r="I84" s="59"/>
      <c r="J84" s="59">
        <f t="shared" ref="I84:S84" si="10">J10</f>
        <v>0</v>
      </c>
      <c r="K84" s="59">
        <f>K10</f>
        <v>0</v>
      </c>
      <c r="L84" s="59">
        <f t="shared" si="10"/>
        <v>0</v>
      </c>
      <c r="M84" s="59">
        <f t="shared" si="10"/>
        <v>0</v>
      </c>
      <c r="N84" s="59">
        <f t="shared" si="10"/>
        <v>0</v>
      </c>
      <c r="O84" s="59">
        <f t="shared" si="10"/>
        <v>0</v>
      </c>
      <c r="P84" s="59">
        <f t="shared" si="10"/>
        <v>0</v>
      </c>
      <c r="Q84" s="59">
        <f t="shared" si="10"/>
        <v>0</v>
      </c>
      <c r="R84" s="59">
        <f t="shared" si="10"/>
        <v>0</v>
      </c>
      <c r="S84" s="59">
        <f t="shared" si="10"/>
        <v>2562980.2300000004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25" t="s">
        <v>104</v>
      </c>
    </row>
    <row r="89" spans="3:19" ht="30.75" thickBot="1" x14ac:dyDescent="0.3">
      <c r="C89" s="26" t="s">
        <v>97</v>
      </c>
    </row>
    <row r="90" spans="3:19" ht="45.75" thickBot="1" x14ac:dyDescent="0.3">
      <c r="C90" s="15" t="s">
        <v>98</v>
      </c>
    </row>
    <row r="91" spans="3:19" ht="75" x14ac:dyDescent="0.25">
      <c r="C91" s="29" t="s">
        <v>99</v>
      </c>
    </row>
    <row r="92" spans="3:19" x14ac:dyDescent="0.25">
      <c r="C92" s="30"/>
    </row>
    <row r="93" spans="3:19" hidden="1" x14ac:dyDescent="0.25"/>
    <row r="94" spans="3:19" x14ac:dyDescent="0.25">
      <c r="C94" s="38"/>
      <c r="D94" s="20"/>
      <c r="M94" s="20" t="s">
        <v>106</v>
      </c>
      <c r="N94"/>
    </row>
    <row r="95" spans="3:19" x14ac:dyDescent="0.25">
      <c r="C95" s="38" t="s">
        <v>113</v>
      </c>
      <c r="D95" s="38"/>
      <c r="E95" s="38"/>
      <c r="M95" s="72" t="s">
        <v>101</v>
      </c>
      <c r="N95" s="72"/>
      <c r="O95" s="72"/>
      <c r="P95" s="72"/>
    </row>
    <row r="96" spans="3:19" x14ac:dyDescent="0.25">
      <c r="C96" s="71" t="s">
        <v>114</v>
      </c>
      <c r="D96" s="71"/>
      <c r="E96" s="71"/>
    </row>
    <row r="98" spans="3:5" hidden="1" x14ac:dyDescent="0.25"/>
    <row r="100" spans="3:5" x14ac:dyDescent="0.25">
      <c r="C100" s="38" t="s">
        <v>108</v>
      </c>
      <c r="D100" s="38"/>
      <c r="E100" s="38"/>
    </row>
    <row r="101" spans="3:5" x14ac:dyDescent="0.25">
      <c r="C101" s="71" t="s">
        <v>109</v>
      </c>
      <c r="D101" s="71"/>
      <c r="E101" s="71"/>
    </row>
    <row r="107" spans="3:5" x14ac:dyDescent="0.25">
      <c r="E107" s="40"/>
    </row>
  </sheetData>
  <mergeCells count="13">
    <mergeCell ref="C101:E101"/>
    <mergeCell ref="C96:E96"/>
    <mergeCell ref="M95:P95"/>
    <mergeCell ref="D1:M1"/>
    <mergeCell ref="D3:M3"/>
    <mergeCell ref="D4:M4"/>
    <mergeCell ref="F8:S8"/>
    <mergeCell ref="C8:C9"/>
    <mergeCell ref="D8:D9"/>
    <mergeCell ref="E8:E9"/>
    <mergeCell ref="D5:M5"/>
    <mergeCell ref="D2:M2"/>
    <mergeCell ref="D6:M6"/>
  </mergeCells>
  <pageMargins left="0.25" right="0.25" top="0.75" bottom="0.75" header="0.3" footer="0.3"/>
  <pageSetup scale="59" fitToWidth="0" orientation="portrait" r:id="rId1"/>
  <colBreaks count="1" manualBreakCount="1">
    <brk id="20" max="10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0" t="s">
        <v>78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</row>
    <row r="4" spans="3:17" ht="21" customHeight="1" x14ac:dyDescent="0.25">
      <c r="C4" s="85" t="s">
        <v>67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3:17" ht="15.75" x14ac:dyDescent="0.25">
      <c r="C5" s="86" t="s">
        <v>68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</row>
    <row r="6" spans="3:17" ht="15.75" customHeight="1" x14ac:dyDescent="0.25">
      <c r="C6" s="88" t="s">
        <v>94</v>
      </c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</row>
    <row r="7" spans="3:17" ht="15.75" customHeight="1" x14ac:dyDescent="0.25">
      <c r="C7" s="89" t="s">
        <v>79</v>
      </c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2024-05-16T15:13:29Z</cp:lastPrinted>
  <dcterms:created xsi:type="dcterms:W3CDTF">2021-07-29T18:58:50Z</dcterms:created>
  <dcterms:modified xsi:type="dcterms:W3CDTF">2024-05-20T14:01:53Z</dcterms:modified>
</cp:coreProperties>
</file>